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b6409fd1a847eb2/Desktop/CCA Menus 2024/"/>
    </mc:Choice>
  </mc:AlternateContent>
  <xr:revisionPtr revIDLastSave="250" documentId="8_{416EBDC1-C323-4164-B0CD-780A09D7B211}" xr6:coauthVersionLast="47" xr6:coauthVersionMax="47" xr10:uidLastSave="{CE8A99C9-A797-4F08-8839-83E8277685B2}"/>
  <bookViews>
    <workbookView xWindow="-120" yWindow="-120" windowWidth="20730" windowHeight="11760" xr2:uid="{00000000-000D-0000-FFFF-FFFF00000000}"/>
  </bookViews>
  <sheets>
    <sheet name="Ultimate_Calendar" sheetId="2" r:id="rId1"/>
  </sheets>
  <definedNames>
    <definedName name="allMonths">Ultimate_Calendar!$G$80:$H$115</definedName>
    <definedName name="calLanguage" localSheetId="0">Ultimate_Calendar!$B$79:$D$79</definedName>
    <definedName name="calLanguage">#REF!</definedName>
    <definedName name="calYears" localSheetId="0">Ultimate_Calendar!$J$80:$J$580</definedName>
    <definedName name="calYears">#REF!</definedName>
    <definedName name="color_EN" localSheetId="0">Ultimate_Calendar!$B$93:$B$95</definedName>
    <definedName name="color_EN">#REF!</definedName>
    <definedName name="color_FR" localSheetId="0">Ultimate_Calendar!$C$93:$C$95</definedName>
    <definedName name="color_FR">#REF!</definedName>
    <definedName name="color_SP" localSheetId="0">Ultimate_Calendar!$D$93:$D$95</definedName>
    <definedName name="color_SP">#REF!</definedName>
    <definedName name="dayNum">Ultimate_Calendar!$E$100:$E$106</definedName>
    <definedName name="dayOfWeek_EN" localSheetId="0">Ultimate_Calendar!$B$100:$B$106</definedName>
    <definedName name="dayOfWeek_EN">#REF!</definedName>
    <definedName name="dayOfWeek_FR" localSheetId="0">Ultimate_Calendar!$C$100:$C$106</definedName>
    <definedName name="dayOfWeek_FR">#REF!</definedName>
    <definedName name="dayOfWeek_SP" localSheetId="0">Ultimate_Calendar!$D$100:$D$106</definedName>
    <definedName name="dayOfWeek_SP">#REF!</definedName>
    <definedName name="daysOfWeek" localSheetId="0">Ultimate_Calendar!$B$100:$E$106</definedName>
    <definedName name="daysOfWeek">#REF!</definedName>
    <definedName name="languages" localSheetId="0">{1,"EN";2,"FR";3,"SP"}</definedName>
    <definedName name="languages">{1,"EN";2,"FR";3,"SP"}</definedName>
    <definedName name="months_EN" localSheetId="0">Ultimate_Calendar!$B$80:$B$91</definedName>
    <definedName name="months_EN">#REF!</definedName>
    <definedName name="months_FR" localSheetId="0">Ultimate_Calendar!$C$80:$C$91</definedName>
    <definedName name="months_FR">#REF!</definedName>
    <definedName name="months_SP" localSheetId="0">Ultimate_Calendar!$D$80:$D$91</definedName>
    <definedName name="months_SP">#REF!</definedName>
    <definedName name="monthTitle">Ultimate_Calendar!$N$23</definedName>
    <definedName name="_xlnm.Print_Area" localSheetId="0">Ultimate_Calendar!$L$22:$AV$70</definedName>
    <definedName name="selectedColor" localSheetId="0">Ultimate_Calendar!$R$14</definedName>
    <definedName name="selectedColor">#REF!</definedName>
    <definedName name="selectedLang" localSheetId="0">VLOOKUP(MATCH(Ultimate_Calendar!$R$6,Ultimate_Calendar!calLanguage,0),Ultimate_Calendar!languages,2,FALSE)</definedName>
    <definedName name="selectedLang">VLOOKUP(MATCH(#REF!,calLanguage,0),languages,2,FALSE)</definedName>
    <definedName name="selectedMonth" localSheetId="0">Ultimate_Calendar!$R$10</definedName>
    <definedName name="selectedMonth">#REF!</definedName>
    <definedName name="selectedShowLines" localSheetId="0">Ultimate_Calendar!$R$16</definedName>
    <definedName name="selectedShowLines">#REF!</definedName>
    <definedName name="selectedStartDay" localSheetId="0">Ultimate_Calendar!$R$12</definedName>
    <definedName name="selectedStartDay">#REF!</definedName>
    <definedName name="selectedYear" localSheetId="0">Ultimate_Calendar!$R$8</definedName>
    <definedName name="selectedYear">#REF!</definedName>
    <definedName name="shortDays_EN">Ultimate_Calendar!$B$108:$B$114</definedName>
    <definedName name="shortDays_FR">Ultimate_Calendar!$C$108:$C$114</definedName>
    <definedName name="shortDays_SP">Ultimate_Calendar!$D$108:$D$114</definedName>
    <definedName name="startDay_EN" localSheetId="0">Ultimate_Calendar!$B$97:$B$98</definedName>
    <definedName name="startDay_EN">#REF!</definedName>
    <definedName name="startDay_FR" localSheetId="0">Ultimate_Calendar!$C$97:$C$98</definedName>
    <definedName name="startDay_FR">#REF!</definedName>
    <definedName name="startDay_SP" localSheetId="0">Ultimate_Calendar!$D$97:$D$98</definedName>
    <definedName name="startDay_SP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3" i="2" l="1"/>
  <c r="W3" i="2"/>
  <c r="W6" i="2"/>
  <c r="N8" i="2"/>
  <c r="N10" i="2"/>
  <c r="N12" i="2"/>
  <c r="N14" i="2"/>
  <c r="N16" i="2"/>
  <c r="N23" i="2"/>
  <c r="B116" i="2" s="1"/>
  <c r="E100" i="2"/>
  <c r="B117" i="2" l="1"/>
  <c r="B122" i="2"/>
  <c r="B119" i="2"/>
  <c r="N21" i="2"/>
  <c r="E101" i="2"/>
  <c r="Q21" i="2" s="1"/>
  <c r="AG63" i="2"/>
  <c r="Q25" i="2"/>
  <c r="AF63" i="2"/>
  <c r="AO63" i="2"/>
  <c r="N25" i="2"/>
  <c r="AN63" i="2"/>
  <c r="AF62" i="2" l="1"/>
  <c r="B123" i="2"/>
  <c r="B124" i="2" s="1"/>
  <c r="B125" i="2"/>
  <c r="AF64" i="2" s="1"/>
  <c r="AG64" i="2" s="1"/>
  <c r="B118" i="2"/>
  <c r="AN62" i="2"/>
  <c r="C122" i="2"/>
  <c r="E102" i="2"/>
  <c r="O27" i="2"/>
  <c r="S27" i="2" s="1"/>
  <c r="AP63" i="2"/>
  <c r="U25" i="2"/>
  <c r="AH63" i="2"/>
  <c r="C123" i="2" l="1"/>
  <c r="C124" i="2" s="1"/>
  <c r="C125" i="2"/>
  <c r="AN64" i="2" s="1"/>
  <c r="AO64" i="2" s="1"/>
  <c r="E103" i="2"/>
  <c r="Z21" i="2" s="1"/>
  <c r="U21" i="2"/>
  <c r="AH64" i="2" s="1"/>
  <c r="AQ63" i="2"/>
  <c r="Z25" i="2"/>
  <c r="AI63" i="2"/>
  <c r="AP64" i="2" l="1"/>
  <c r="AQ64" i="2" s="1"/>
  <c r="X27" i="2"/>
  <c r="AA27" i="2" s="1"/>
  <c r="AI64" i="2"/>
  <c r="E104" i="2"/>
  <c r="AC21" i="2" s="1"/>
  <c r="AJ63" i="2"/>
  <c r="AC25" i="2"/>
  <c r="AR63" i="2"/>
  <c r="AD27" i="2" l="1"/>
  <c r="AR64" i="2"/>
  <c r="AJ64" i="2"/>
  <c r="E105" i="2"/>
  <c r="AF21" i="2" s="1"/>
  <c r="AS63" i="2"/>
  <c r="AK63" i="2"/>
  <c r="AF25" i="2"/>
  <c r="AK27" i="2" l="1"/>
  <c r="AS64" i="2"/>
  <c r="E106" i="2"/>
  <c r="AK64" i="2"/>
  <c r="AL64" i="2" s="1"/>
  <c r="AF65" i="2" s="1"/>
  <c r="AG65" i="2" s="1"/>
  <c r="AH65" i="2" s="1"/>
  <c r="AI65" i="2" s="1"/>
  <c r="AJ65" i="2" s="1"/>
  <c r="AK65" i="2" s="1"/>
  <c r="AL65" i="2" s="1"/>
  <c r="AF66" i="2" s="1"/>
  <c r="AG66" i="2" s="1"/>
  <c r="AH66" i="2" s="1"/>
  <c r="AI66" i="2" s="1"/>
  <c r="AJ66" i="2" s="1"/>
  <c r="AK66" i="2" s="1"/>
  <c r="AL66" i="2" s="1"/>
  <c r="AF67" i="2" s="1"/>
  <c r="AG67" i="2" s="1"/>
  <c r="AH67" i="2" s="1"/>
  <c r="AI67" i="2" s="1"/>
  <c r="AJ67" i="2" s="1"/>
  <c r="AK67" i="2" s="1"/>
  <c r="AL67" i="2" s="1"/>
  <c r="AF68" i="2" s="1"/>
  <c r="AG68" i="2" s="1"/>
  <c r="AH68" i="2" s="1"/>
  <c r="AI68" i="2" s="1"/>
  <c r="AJ68" i="2" s="1"/>
  <c r="AK68" i="2" s="1"/>
  <c r="AL68" i="2" s="1"/>
  <c r="AF69" i="2" s="1"/>
  <c r="AG69" i="2" s="1"/>
  <c r="AH69" i="2" s="1"/>
  <c r="AI69" i="2" s="1"/>
  <c r="AJ69" i="2" s="1"/>
  <c r="AK69" i="2" s="1"/>
  <c r="AL69" i="2" s="1"/>
  <c r="AT63" i="2"/>
  <c r="AL63" i="2"/>
  <c r="AN25" i="2"/>
  <c r="AN21" i="2" l="1"/>
  <c r="AT64" i="2" s="1"/>
  <c r="AN65" i="2" s="1"/>
  <c r="AO65" i="2" s="1"/>
  <c r="AP65" i="2" s="1"/>
  <c r="AQ65" i="2" s="1"/>
  <c r="AR65" i="2" s="1"/>
  <c r="AS65" i="2" s="1"/>
  <c r="AT65" i="2" s="1"/>
  <c r="AN66" i="2" s="1"/>
  <c r="AO66" i="2" s="1"/>
  <c r="AP66" i="2" s="1"/>
  <c r="AQ66" i="2" s="1"/>
  <c r="AR66" i="2" s="1"/>
  <c r="AS66" i="2" s="1"/>
  <c r="AT66" i="2" s="1"/>
  <c r="AN67" i="2" s="1"/>
  <c r="AO67" i="2" s="1"/>
  <c r="AP67" i="2" s="1"/>
  <c r="AQ67" i="2" s="1"/>
  <c r="AR67" i="2" s="1"/>
  <c r="AS67" i="2" s="1"/>
  <c r="AT67" i="2" s="1"/>
  <c r="AN68" i="2" s="1"/>
  <c r="AO68" i="2" s="1"/>
  <c r="AP68" i="2" s="1"/>
  <c r="AQ68" i="2" s="1"/>
  <c r="AR68" i="2" s="1"/>
  <c r="AS68" i="2" s="1"/>
  <c r="AT68" i="2" s="1"/>
  <c r="AN69" i="2" s="1"/>
  <c r="AO69" i="2" s="1"/>
  <c r="AP69" i="2" s="1"/>
  <c r="AQ69" i="2" s="1"/>
  <c r="AR69" i="2" s="1"/>
  <c r="AS69" i="2" s="1"/>
  <c r="AT69" i="2" s="1"/>
  <c r="AS27" i="2" l="1"/>
  <c r="O34" i="2" s="1"/>
  <c r="S34" i="2" s="1"/>
  <c r="X34" i="2" s="1"/>
  <c r="AA34" i="2" s="1"/>
  <c r="AD34" i="2" s="1"/>
  <c r="AK34" i="2" s="1"/>
  <c r="AS34" i="2" s="1"/>
  <c r="O41" i="2" s="1"/>
  <c r="S41" i="2" s="1"/>
  <c r="X41" i="2" l="1"/>
  <c r="AA41" i="2" s="1"/>
  <c r="AD41" i="2" s="1"/>
  <c r="AK41" i="2" s="1"/>
  <c r="AS41" i="2" s="1"/>
  <c r="O48" i="2" s="1"/>
  <c r="S48" i="2" s="1"/>
  <c r="X48" i="2" s="1"/>
  <c r="AA48" i="2" s="1"/>
  <c r="AD48" i="2" s="1"/>
  <c r="AK48" i="2" s="1"/>
  <c r="AS48" i="2" s="1"/>
  <c r="O55" i="2" s="1"/>
  <c r="S55" i="2" s="1"/>
  <c r="X55" i="2" s="1"/>
  <c r="AA55" i="2" s="1"/>
  <c r="AD55" i="2" s="1"/>
  <c r="AK55" i="2" s="1"/>
  <c r="AS55" i="2" s="1"/>
  <c r="O62" i="2" s="1"/>
  <c r="S62" i="2" s="1"/>
  <c r="X62" i="2" s="1"/>
</calcChain>
</file>

<file path=xl/sharedStrings.xml><?xml version="1.0" encoding="utf-8"?>
<sst xmlns="http://schemas.openxmlformats.org/spreadsheetml/2006/main" count="266" uniqueCount="156">
  <si>
    <t>The Ultimate Monthly Calendar v1.0</t>
  </si>
  <si>
    <t>Language / Langue / Lengua:</t>
  </si>
  <si>
    <t>English</t>
  </si>
  <si>
    <t>May</t>
  </si>
  <si>
    <t>Sunday</t>
  </si>
  <si>
    <t>Blue</t>
  </si>
  <si>
    <t>Yes</t>
  </si>
  <si>
    <t>Print area starts below this line</t>
  </si>
  <si>
    <t xml:space="preserve">**We can NOT </t>
  </si>
  <si>
    <t>Drinks:                                     Entrée Cost:</t>
  </si>
  <si>
    <t xml:space="preserve">not contain potential </t>
  </si>
  <si>
    <t xml:space="preserve">allergens not listed on </t>
  </si>
  <si>
    <t xml:space="preserve">food labels. Products </t>
  </si>
  <si>
    <t>MAY be made in a nut</t>
  </si>
  <si>
    <t>facility.**</t>
  </si>
  <si>
    <t>Designed by: Techronology, Inc.</t>
  </si>
  <si>
    <t>References</t>
  </si>
  <si>
    <t>Français</t>
  </si>
  <si>
    <t>Español</t>
  </si>
  <si>
    <t>Months</t>
  </si>
  <si>
    <t>Years</t>
  </si>
  <si>
    <t>January</t>
  </si>
  <si>
    <t>Janvier</t>
  </si>
  <si>
    <t>Enero</t>
  </si>
  <si>
    <t>February</t>
  </si>
  <si>
    <t>Fèvrier</t>
  </si>
  <si>
    <t>Febrero</t>
  </si>
  <si>
    <t>March</t>
  </si>
  <si>
    <t>Mars</t>
  </si>
  <si>
    <t>Marzo</t>
  </si>
  <si>
    <t>April</t>
  </si>
  <si>
    <t>Avril</t>
  </si>
  <si>
    <t>Abril</t>
  </si>
  <si>
    <t>Mai</t>
  </si>
  <si>
    <t>Mayo</t>
  </si>
  <si>
    <t>June</t>
  </si>
  <si>
    <t>Juin</t>
  </si>
  <si>
    <t>Junio</t>
  </si>
  <si>
    <t>July</t>
  </si>
  <si>
    <t>Juillet</t>
  </si>
  <si>
    <t>Julio</t>
  </si>
  <si>
    <t>August</t>
  </si>
  <si>
    <t>Août</t>
  </si>
  <si>
    <t>Agosto</t>
  </si>
  <si>
    <t>September</t>
  </si>
  <si>
    <t>Septembre</t>
  </si>
  <si>
    <t>Septiembre</t>
  </si>
  <si>
    <t>October</t>
  </si>
  <si>
    <t>Octobre</t>
  </si>
  <si>
    <t>Octubre</t>
  </si>
  <si>
    <t>November</t>
  </si>
  <si>
    <t>Novembre</t>
  </si>
  <si>
    <t>Noviembre</t>
  </si>
  <si>
    <t>December</t>
  </si>
  <si>
    <t>Dècembre</t>
  </si>
  <si>
    <t>Diciembre</t>
  </si>
  <si>
    <t>Color Schemes</t>
  </si>
  <si>
    <t>Green</t>
  </si>
  <si>
    <t>Vert</t>
  </si>
  <si>
    <t>Verde</t>
  </si>
  <si>
    <t>Bleu</t>
  </si>
  <si>
    <t>Azul</t>
  </si>
  <si>
    <t>Gray</t>
  </si>
  <si>
    <t>Gris</t>
  </si>
  <si>
    <t>Start Day</t>
  </si>
  <si>
    <t>Dimanche</t>
  </si>
  <si>
    <t>Domingo</t>
  </si>
  <si>
    <t>Monday</t>
  </si>
  <si>
    <t>Lundi</t>
  </si>
  <si>
    <t>Lunes</t>
  </si>
  <si>
    <t>Days of Week</t>
  </si>
  <si>
    <t>Tuesday</t>
  </si>
  <si>
    <t>Mardi</t>
  </si>
  <si>
    <t>Martes</t>
  </si>
  <si>
    <t>Wednesday</t>
  </si>
  <si>
    <t>Mercredi</t>
  </si>
  <si>
    <t>Miércoles</t>
  </si>
  <si>
    <t>Thursday</t>
  </si>
  <si>
    <t>Jeudi</t>
  </si>
  <si>
    <t>Jueves</t>
  </si>
  <si>
    <t>Friday</t>
  </si>
  <si>
    <t>Vendredi</t>
  </si>
  <si>
    <t>Viernes</t>
  </si>
  <si>
    <t>Saturday</t>
  </si>
  <si>
    <t>Samedi</t>
  </si>
  <si>
    <t>Sábado</t>
  </si>
  <si>
    <t>Short Days</t>
  </si>
  <si>
    <t>Su</t>
  </si>
  <si>
    <t>D</t>
  </si>
  <si>
    <t>M</t>
  </si>
  <si>
    <t>L</t>
  </si>
  <si>
    <t>T</t>
  </si>
  <si>
    <t>Ma</t>
  </si>
  <si>
    <t>W</t>
  </si>
  <si>
    <t>Me</t>
  </si>
  <si>
    <t>Mi</t>
  </si>
  <si>
    <t>Th</t>
  </si>
  <si>
    <t>J</t>
  </si>
  <si>
    <t>F</t>
  </si>
  <si>
    <t>V</t>
  </si>
  <si>
    <t>Sa</t>
  </si>
  <si>
    <t>S</t>
  </si>
  <si>
    <t>Start Date</t>
  </si>
  <si>
    <t>End Date</t>
  </si>
  <si>
    <t>Days</t>
  </si>
  <si>
    <t>Small Months</t>
  </si>
  <si>
    <t>Prev</t>
  </si>
  <si>
    <t>Next</t>
  </si>
  <si>
    <t>Prev Month</t>
  </si>
  <si>
    <t>End Prev Month</t>
  </si>
  <si>
    <t>Sparkling ICE $2.50</t>
  </si>
  <si>
    <t>Milk $0.75</t>
  </si>
  <si>
    <t xml:space="preserve">Lg. Water (16oz) $1.50            5 - 8   $5.00         </t>
  </si>
  <si>
    <t>Apple &amp; Eve Juice $1.25          Reduced   $3.00</t>
  </si>
  <si>
    <t>guarantee our food does</t>
  </si>
  <si>
    <t>Hamburger or</t>
  </si>
  <si>
    <t>Cheeseburger</t>
  </si>
  <si>
    <t>(Tomato, Lettuce</t>
  </si>
  <si>
    <t>Applesauce</t>
  </si>
  <si>
    <t>Pancakes or</t>
  </si>
  <si>
    <t>French Toast</t>
  </si>
  <si>
    <t>Sausage Patty</t>
  </si>
  <si>
    <t>Hashbrown</t>
  </si>
  <si>
    <t>Ala Cart:</t>
  </si>
  <si>
    <t>Plain Bagel with</t>
  </si>
  <si>
    <t>Cream Cheese</t>
  </si>
  <si>
    <t>Pizza</t>
  </si>
  <si>
    <t>*Cheese or Pepperoni</t>
  </si>
  <si>
    <t>Side Salad with Ranch</t>
  </si>
  <si>
    <t>Pineapple</t>
  </si>
  <si>
    <t>Spaghetti &amp; Meatballs</t>
  </si>
  <si>
    <t>Garlic Parm Breadstick</t>
  </si>
  <si>
    <t>Crispy Chicken</t>
  </si>
  <si>
    <t>Filet Sandwich</t>
  </si>
  <si>
    <t>*Spicy or Regular</t>
  </si>
  <si>
    <t>Peaches</t>
  </si>
  <si>
    <t>Chicken Nuggets</t>
  </si>
  <si>
    <t>Mashed Potatoes</t>
  </si>
  <si>
    <t>Gravy</t>
  </si>
  <si>
    <t>Corn</t>
  </si>
  <si>
    <t>Dinner Roll</t>
  </si>
  <si>
    <t>Onion &amp; Pickle Optional)</t>
  </si>
  <si>
    <t>Sliced Carrots</t>
  </si>
  <si>
    <t>Mandarin Oranges</t>
  </si>
  <si>
    <t>Green Beans</t>
  </si>
  <si>
    <t>Seasoned Fries</t>
  </si>
  <si>
    <t>***NO SCHOOL***</t>
  </si>
  <si>
    <t>Steamed Broccoli</t>
  </si>
  <si>
    <t>(Tomato, Lettuce,</t>
  </si>
  <si>
    <t>Popcorn Chicken</t>
  </si>
  <si>
    <t>Seasoned Crispy Fries</t>
  </si>
  <si>
    <t xml:space="preserve">    Grinders  $5.00</t>
  </si>
  <si>
    <t xml:space="preserve">Pancakes or        </t>
  </si>
  <si>
    <t xml:space="preserve">French Toast       </t>
  </si>
  <si>
    <t xml:space="preserve">Filet Sandwich    </t>
  </si>
  <si>
    <t xml:space="preserve">Crispy Chicken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</si>
</sst>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15" x14ac:knownFonts="1">
    <font>
      <sz val="9"/>
      <name val="Arial"/>
    </font>
    <font>
      <sz val="8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12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8"/>
      <color indexed="12"/>
      <name val="Arial"/>
      <family val="2"/>
    </font>
    <font>
      <sz val="18"/>
      <color indexed="9"/>
      <name val="Georgia"/>
      <family val="1"/>
    </font>
    <font>
      <sz val="12"/>
      <color indexed="9"/>
      <name val="Calibri"/>
      <family val="2"/>
    </font>
    <font>
      <sz val="18"/>
      <name val="Times New Roman"/>
      <family val="1"/>
    </font>
    <font>
      <sz val="8"/>
      <name val="Calibri"/>
      <family val="2"/>
    </font>
    <font>
      <sz val="8"/>
      <color indexed="23"/>
      <name val="Arial"/>
      <family val="2"/>
    </font>
    <font>
      <b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3"/>
        <bgColor indexed="64"/>
      </patternFill>
    </fill>
  </fills>
  <borders count="2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medium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57"/>
      </right>
      <top/>
      <bottom/>
      <diagonal/>
    </border>
    <border>
      <left style="thin">
        <color indexed="57"/>
      </left>
      <right/>
      <top style="thin">
        <color indexed="57"/>
      </top>
      <bottom style="thin">
        <color indexed="57"/>
      </bottom>
      <diagonal/>
    </border>
    <border>
      <left/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medium">
        <color indexed="22"/>
      </bottom>
      <diagonal/>
    </border>
    <border>
      <left/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/>
      <top style="medium">
        <color indexed="22"/>
      </top>
      <bottom style="thin">
        <color indexed="22"/>
      </bottom>
      <diagonal/>
    </border>
    <border>
      <left/>
      <right style="thin">
        <color indexed="22"/>
      </right>
      <top style="medium">
        <color indexed="22"/>
      </top>
      <bottom style="thin">
        <color indexed="22"/>
      </bottom>
      <diagonal/>
    </border>
    <border>
      <left/>
      <right/>
      <top style="medium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/>
      <top style="medium">
        <color indexed="22"/>
      </top>
      <bottom/>
      <diagonal/>
    </border>
    <border>
      <left/>
      <right style="thin">
        <color indexed="22"/>
      </right>
      <top style="medium">
        <color indexed="22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Protection="1">
      <protection hidden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13" fillId="5" borderId="2" xfId="0" applyFont="1" applyFill="1" applyBorder="1" applyAlignment="1" applyProtection="1">
      <alignment horizontal="center" vertical="center"/>
      <protection hidden="1"/>
    </xf>
    <xf numFmtId="0" fontId="13" fillId="5" borderId="3" xfId="0" applyFont="1" applyFill="1" applyBorder="1" applyAlignment="1" applyProtection="1">
      <alignment horizontal="center" vertical="center"/>
      <protection hidden="1"/>
    </xf>
    <xf numFmtId="0" fontId="13" fillId="5" borderId="4" xfId="0" applyFont="1" applyFill="1" applyBorder="1" applyAlignment="1" applyProtection="1">
      <alignment horizontal="center" vertical="center"/>
      <protection hidden="1"/>
    </xf>
    <xf numFmtId="0" fontId="14" fillId="0" borderId="0" xfId="0" applyFo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0" fillId="4" borderId="1" xfId="0" applyFill="1" applyBorder="1" applyAlignment="1" applyProtection="1">
      <alignment horizontal="left"/>
      <protection locked="0"/>
    </xf>
    <xf numFmtId="8" fontId="0" fillId="4" borderId="1" xfId="0" applyNumberFormat="1" applyFill="1" applyBorder="1" applyAlignment="1" applyProtection="1">
      <alignment horizontal="left"/>
      <protection locked="0"/>
    </xf>
    <xf numFmtId="0" fontId="2" fillId="4" borderId="1" xfId="0" applyFont="1" applyFill="1" applyBorder="1" applyAlignment="1" applyProtection="1">
      <alignment horizontal="left"/>
      <protection locked="0"/>
    </xf>
    <xf numFmtId="0" fontId="2" fillId="0" borderId="0" xfId="0" applyFont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3" borderId="2" xfId="0" applyFont="1" applyFill="1" applyBorder="1"/>
    <xf numFmtId="0" fontId="2" fillId="3" borderId="4" xfId="0" applyFont="1" applyFill="1" applyBorder="1"/>
    <xf numFmtId="0" fontId="2" fillId="2" borderId="5" xfId="0" applyFont="1" applyFill="1" applyBorder="1"/>
    <xf numFmtId="0" fontId="2" fillId="2" borderId="0" xfId="0" applyFont="1" applyFill="1"/>
    <xf numFmtId="0" fontId="2" fillId="2" borderId="6" xfId="0" applyFont="1" applyFill="1" applyBorder="1"/>
    <xf numFmtId="0" fontId="2" fillId="2" borderId="0" xfId="0" applyFont="1" applyFill="1" applyProtection="1">
      <protection hidden="1"/>
    </xf>
    <xf numFmtId="0" fontId="2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3" borderId="7" xfId="0" applyFont="1" applyFill="1" applyBorder="1"/>
    <xf numFmtId="0" fontId="2" fillId="3" borderId="9" xfId="0" applyFont="1" applyFill="1" applyBorder="1"/>
    <xf numFmtId="0" fontId="2" fillId="2" borderId="10" xfId="0" applyFont="1" applyFill="1" applyBorder="1"/>
    <xf numFmtId="0" fontId="1" fillId="5" borderId="5" xfId="0" applyFont="1" applyFill="1" applyBorder="1" applyAlignment="1" applyProtection="1">
      <alignment horizontal="right" vertical="center"/>
      <protection hidden="1"/>
    </xf>
    <xf numFmtId="0" fontId="1" fillId="5" borderId="0" xfId="0" applyFont="1" applyFill="1" applyAlignment="1" applyProtection="1">
      <alignment horizontal="right" vertical="center"/>
      <protection hidden="1"/>
    </xf>
    <xf numFmtId="0" fontId="1" fillId="5" borderId="6" xfId="0" applyFont="1" applyFill="1" applyBorder="1" applyAlignment="1" applyProtection="1">
      <alignment horizontal="right" vertical="center"/>
      <protection hidden="1"/>
    </xf>
    <xf numFmtId="0" fontId="1" fillId="0" borderId="0" xfId="0" applyFont="1"/>
    <xf numFmtId="0" fontId="1" fillId="5" borderId="7" xfId="0" applyFont="1" applyFill="1" applyBorder="1" applyAlignment="1" applyProtection="1">
      <alignment horizontal="right" vertical="center"/>
      <protection hidden="1"/>
    </xf>
    <xf numFmtId="0" fontId="1" fillId="5" borderId="8" xfId="0" applyFont="1" applyFill="1" applyBorder="1" applyAlignment="1" applyProtection="1">
      <alignment horizontal="right" vertical="center"/>
      <protection hidden="1"/>
    </xf>
    <xf numFmtId="0" fontId="1" fillId="5" borderId="9" xfId="0" applyFont="1" applyFill="1" applyBorder="1" applyAlignment="1" applyProtection="1">
      <alignment horizontal="right" vertical="center"/>
      <protection hidden="1"/>
    </xf>
    <xf numFmtId="0" fontId="2" fillId="4" borderId="13" xfId="0" applyFont="1" applyFill="1" applyBorder="1" applyAlignment="1" applyProtection="1">
      <alignment horizontal="left"/>
      <protection locked="0"/>
    </xf>
    <xf numFmtId="0" fontId="2" fillId="4" borderId="12" xfId="0" applyFont="1" applyFill="1" applyBorder="1" applyAlignment="1" applyProtection="1">
      <alignment horizontal="left"/>
      <protection locked="0"/>
    </xf>
    <xf numFmtId="0" fontId="0" fillId="4" borderId="13" xfId="0" applyFill="1" applyBorder="1" applyAlignment="1" applyProtection="1">
      <alignment horizontal="left"/>
      <protection locked="0"/>
    </xf>
    <xf numFmtId="0" fontId="2" fillId="4" borderId="11" xfId="0" applyFont="1" applyFill="1" applyBorder="1" applyAlignment="1" applyProtection="1">
      <alignment horizontal="left"/>
      <protection locked="0"/>
    </xf>
    <xf numFmtId="8" fontId="0" fillId="4" borderId="13" xfId="0" applyNumberForma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left"/>
    </xf>
    <xf numFmtId="0" fontId="2" fillId="4" borderId="13" xfId="0" applyFont="1" applyFill="1" applyBorder="1" applyAlignment="1" applyProtection="1">
      <alignment horizontal="left"/>
      <protection locked="0"/>
    </xf>
    <xf numFmtId="0" fontId="2" fillId="4" borderId="11" xfId="0" applyFont="1" applyFill="1" applyBorder="1" applyAlignment="1" applyProtection="1">
      <alignment horizontal="left"/>
      <protection locked="0"/>
    </xf>
    <xf numFmtId="0" fontId="2" fillId="4" borderId="12" xfId="0" applyFont="1" applyFill="1" applyBorder="1" applyAlignment="1" applyProtection="1">
      <alignment horizontal="left"/>
      <protection locked="0"/>
    </xf>
    <xf numFmtId="8" fontId="2" fillId="4" borderId="20" xfId="0" applyNumberFormat="1" applyFont="1" applyFill="1" applyBorder="1" applyAlignment="1" applyProtection="1">
      <alignment horizontal="left"/>
      <protection locked="0"/>
    </xf>
    <xf numFmtId="0" fontId="2" fillId="4" borderId="21" xfId="0" applyFont="1" applyFill="1" applyBorder="1" applyAlignment="1" applyProtection="1">
      <alignment horizontal="left"/>
      <protection locked="0"/>
    </xf>
    <xf numFmtId="0" fontId="0" fillId="4" borderId="13" xfId="0" applyFill="1" applyBorder="1" applyAlignment="1" applyProtection="1">
      <alignment horizontal="left"/>
      <protection locked="0"/>
    </xf>
    <xf numFmtId="0" fontId="11" fillId="5" borderId="19" xfId="0" applyFont="1" applyFill="1" applyBorder="1" applyAlignment="1" applyProtection="1">
      <alignment horizontal="right" vertical="center"/>
      <protection hidden="1"/>
    </xf>
    <xf numFmtId="0" fontId="11" fillId="5" borderId="18" xfId="0" applyFont="1" applyFill="1" applyBorder="1" applyAlignment="1" applyProtection="1">
      <alignment horizontal="right" vertical="center"/>
      <protection hidden="1"/>
    </xf>
    <xf numFmtId="0" fontId="0" fillId="4" borderId="22" xfId="0" applyFill="1" applyBorder="1" applyAlignment="1" applyProtection="1">
      <alignment horizontal="left"/>
      <protection locked="0"/>
    </xf>
    <xf numFmtId="0" fontId="2" fillId="4" borderId="23" xfId="0" applyFont="1" applyFill="1" applyBorder="1" applyAlignment="1" applyProtection="1">
      <alignment horizontal="left"/>
      <protection locked="0"/>
    </xf>
    <xf numFmtId="0" fontId="2" fillId="4" borderId="22" xfId="0" applyFont="1" applyFill="1" applyBorder="1" applyAlignment="1" applyProtection="1">
      <alignment horizontal="center"/>
      <protection locked="0"/>
    </xf>
    <xf numFmtId="0" fontId="2" fillId="4" borderId="24" xfId="0" applyFont="1" applyFill="1" applyBorder="1" applyAlignment="1" applyProtection="1">
      <alignment horizontal="center"/>
      <protection locked="0"/>
    </xf>
    <xf numFmtId="0" fontId="2" fillId="4" borderId="23" xfId="0" applyFont="1" applyFill="1" applyBorder="1" applyAlignment="1" applyProtection="1">
      <alignment horizontal="center"/>
      <protection locked="0"/>
    </xf>
    <xf numFmtId="0" fontId="2" fillId="4" borderId="13" xfId="0" applyFont="1" applyFill="1" applyBorder="1" applyAlignment="1" applyProtection="1">
      <alignment horizontal="center"/>
      <protection locked="0"/>
    </xf>
    <xf numFmtId="0" fontId="2" fillId="4" borderId="11" xfId="0" applyFont="1" applyFill="1" applyBorder="1" applyAlignment="1" applyProtection="1">
      <alignment horizontal="center"/>
      <protection locked="0"/>
    </xf>
    <xf numFmtId="0" fontId="2" fillId="4" borderId="12" xfId="0" applyFont="1" applyFill="1" applyBorder="1" applyAlignment="1" applyProtection="1">
      <alignment horizontal="center"/>
      <protection locked="0"/>
    </xf>
    <xf numFmtId="0" fontId="2" fillId="4" borderId="22" xfId="0" applyFon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left"/>
    </xf>
    <xf numFmtId="8" fontId="2" fillId="4" borderId="13" xfId="0" applyNumberFormat="1" applyFont="1" applyFill="1" applyBorder="1" applyAlignment="1" applyProtection="1">
      <alignment horizontal="left"/>
      <protection locked="0"/>
    </xf>
    <xf numFmtId="0" fontId="0" fillId="4" borderId="20" xfId="0" applyFill="1" applyBorder="1" applyAlignment="1" applyProtection="1">
      <alignment horizontal="left"/>
      <protection locked="0"/>
    </xf>
    <xf numFmtId="8" fontId="0" fillId="4" borderId="20" xfId="0" applyNumberFormat="1" applyFill="1" applyBorder="1" applyAlignment="1" applyProtection="1">
      <alignment horizontal="left"/>
      <protection locked="0"/>
    </xf>
    <xf numFmtId="0" fontId="2" fillId="4" borderId="25" xfId="0" applyFont="1" applyFill="1" applyBorder="1" applyAlignment="1" applyProtection="1">
      <alignment horizontal="left"/>
      <protection locked="0"/>
    </xf>
    <xf numFmtId="6" fontId="2" fillId="4" borderId="20" xfId="0" applyNumberFormat="1" applyFont="1" applyFill="1" applyBorder="1" applyAlignment="1" applyProtection="1">
      <alignment horizontal="left"/>
      <protection locked="0"/>
    </xf>
    <xf numFmtId="0" fontId="2" fillId="4" borderId="20" xfId="0" applyFont="1" applyFill="1" applyBorder="1" applyAlignment="1" applyProtection="1">
      <alignment horizontal="left"/>
      <protection locked="0"/>
    </xf>
    <xf numFmtId="8" fontId="0" fillId="4" borderId="13" xfId="0" applyNumberFormat="1" applyFill="1" applyBorder="1" applyAlignment="1" applyProtection="1">
      <alignment horizontal="left"/>
      <protection locked="0"/>
    </xf>
    <xf numFmtId="0" fontId="12" fillId="7" borderId="13" xfId="0" applyFont="1" applyFill="1" applyBorder="1" applyAlignment="1" applyProtection="1">
      <alignment horizontal="center" vertical="center"/>
      <protection hidden="1"/>
    </xf>
    <xf numFmtId="0" fontId="12" fillId="7" borderId="11" xfId="0" applyFont="1" applyFill="1" applyBorder="1" applyAlignment="1" applyProtection="1">
      <alignment horizontal="center" vertical="center"/>
      <protection hidden="1"/>
    </xf>
    <xf numFmtId="0" fontId="12" fillId="7" borderId="12" xfId="0" applyFont="1" applyFill="1" applyBorder="1" applyAlignment="1" applyProtection="1">
      <alignment horizontal="center" vertical="center"/>
      <protection hidden="1"/>
    </xf>
    <xf numFmtId="0" fontId="2" fillId="4" borderId="24" xfId="0" applyFont="1" applyFill="1" applyBorder="1" applyAlignment="1" applyProtection="1">
      <alignment horizontal="left"/>
      <protection locked="0"/>
    </xf>
    <xf numFmtId="0" fontId="11" fillId="5" borderId="26" xfId="0" applyFont="1" applyFill="1" applyBorder="1" applyAlignment="1" applyProtection="1">
      <alignment horizontal="right"/>
      <protection hidden="1"/>
    </xf>
    <xf numFmtId="0" fontId="11" fillId="5" borderId="27" xfId="0" applyFont="1" applyFill="1" applyBorder="1" applyAlignment="1" applyProtection="1">
      <alignment horizontal="right"/>
      <protection hidden="1"/>
    </xf>
    <xf numFmtId="0" fontId="11" fillId="5" borderId="7" xfId="0" applyFont="1" applyFill="1" applyBorder="1" applyAlignment="1" applyProtection="1">
      <alignment horizontal="right"/>
      <protection hidden="1"/>
    </xf>
    <xf numFmtId="0" fontId="11" fillId="5" borderId="9" xfId="0" applyFont="1" applyFill="1" applyBorder="1" applyAlignment="1" applyProtection="1">
      <alignment horizontal="right"/>
      <protection hidden="1"/>
    </xf>
    <xf numFmtId="6" fontId="0" fillId="4" borderId="20" xfId="0" applyNumberFormat="1" applyFill="1" applyBorder="1" applyAlignment="1" applyProtection="1">
      <alignment horizontal="left"/>
      <protection locked="0"/>
    </xf>
    <xf numFmtId="0" fontId="11" fillId="5" borderId="2" xfId="0" applyFont="1" applyFill="1" applyBorder="1" applyAlignment="1" applyProtection="1">
      <alignment horizontal="right"/>
      <protection hidden="1"/>
    </xf>
    <xf numFmtId="0" fontId="11" fillId="5" borderId="4" xfId="0" applyFont="1" applyFill="1" applyBorder="1" applyAlignment="1" applyProtection="1">
      <alignment horizontal="right"/>
      <protection hidden="1"/>
    </xf>
    <xf numFmtId="0" fontId="11" fillId="5" borderId="17" xfId="0" applyFont="1" applyFill="1" applyBorder="1" applyAlignment="1" applyProtection="1">
      <alignment horizontal="right" vertical="center"/>
      <protection hidden="1"/>
    </xf>
    <xf numFmtId="0" fontId="10" fillId="7" borderId="0" xfId="0" applyFont="1" applyFill="1" applyAlignment="1" applyProtection="1">
      <alignment horizontal="center" vertical="center"/>
      <protection hidden="1"/>
    </xf>
    <xf numFmtId="0" fontId="10" fillId="7" borderId="8" xfId="0" applyFont="1" applyFill="1" applyBorder="1" applyAlignment="1" applyProtection="1">
      <alignment horizontal="center" vertical="center"/>
      <protection hidden="1"/>
    </xf>
    <xf numFmtId="0" fontId="2" fillId="6" borderId="15" xfId="0" applyFont="1" applyFill="1" applyBorder="1" applyAlignment="1" applyProtection="1">
      <alignment horizontal="left"/>
      <protection locked="0"/>
    </xf>
    <xf numFmtId="0" fontId="2" fillId="6" borderId="16" xfId="0" applyFont="1" applyFill="1" applyBorder="1" applyAlignment="1" applyProtection="1">
      <alignment horizontal="left"/>
      <protection locked="0"/>
    </xf>
    <xf numFmtId="0" fontId="9" fillId="8" borderId="0" xfId="0" applyFont="1" applyFill="1" applyAlignment="1" applyProtection="1">
      <alignment horizontal="center" vertical="center"/>
      <protection hidden="1"/>
    </xf>
    <xf numFmtId="0" fontId="8" fillId="0" borderId="8" xfId="0" applyFont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3" borderId="5" xfId="0" applyFont="1" applyFill="1" applyBorder="1" applyAlignment="1" applyProtection="1">
      <alignment horizontal="left" vertical="top" wrapText="1"/>
      <protection hidden="1"/>
    </xf>
    <xf numFmtId="0" fontId="2" fillId="3" borderId="6" xfId="0" applyFont="1" applyFill="1" applyBorder="1" applyAlignment="1" applyProtection="1">
      <alignment horizontal="left" vertical="top" wrapText="1"/>
      <protection hidden="1"/>
    </xf>
  </cellXfs>
  <cellStyles count="1">
    <cellStyle name="Normal" xfId="0" builtinId="0"/>
  </cellStyles>
  <dxfs count="18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5"/>
        </patternFill>
      </fill>
    </dxf>
    <dxf>
      <font>
        <condense val="0"/>
        <extend val="0"/>
        <color indexed="59"/>
      </font>
      <fill>
        <patternFill>
          <bgColor indexed="24"/>
        </patternFill>
      </fill>
    </dxf>
    <dxf>
      <border>
        <top/>
        <bottom style="thin">
          <color indexed="22"/>
        </bottom>
      </border>
    </dxf>
    <dxf>
      <border>
        <top/>
        <bottom/>
      </border>
    </dxf>
    <dxf>
      <border>
        <bottom style="thin">
          <color indexed="22"/>
        </bottom>
      </border>
    </dxf>
    <dxf>
      <font>
        <condense val="0"/>
        <extend val="0"/>
        <color indexed="63"/>
      </font>
    </dxf>
    <dxf>
      <font>
        <condense val="0"/>
        <extend val="0"/>
        <color indexed="18"/>
      </font>
    </dxf>
    <dxf>
      <font>
        <condense val="0"/>
        <extend val="0"/>
        <color indexed="57"/>
      </font>
    </dxf>
    <dxf>
      <font>
        <condense val="0"/>
        <extend val="0"/>
        <color indexed="9"/>
      </font>
      <fill>
        <patternFill>
          <bgColor indexed="6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border>
        <top/>
      </border>
    </dxf>
    <dxf>
      <border>
        <bottom style="thin">
          <color indexed="22"/>
        </bottom>
      </border>
    </dxf>
    <dxf>
      <border>
        <top/>
      </border>
    </dxf>
    <dxf>
      <font>
        <condense val="0"/>
        <extend val="0"/>
        <color indexed="9"/>
      </font>
      <fill>
        <patternFill>
          <bgColor indexed="55"/>
        </patternFill>
      </fill>
    </dxf>
    <dxf>
      <font>
        <condense val="0"/>
        <extend val="0"/>
        <color indexed="9"/>
      </font>
      <fill>
        <patternFill>
          <bgColor indexed="25"/>
        </patternFill>
      </fill>
    </dxf>
    <dxf>
      <font>
        <condense val="0"/>
        <extend val="0"/>
        <color indexed="9"/>
      </font>
      <fill>
        <patternFill>
          <bgColor indexed="24"/>
        </patternFill>
      </fill>
    </dxf>
    <dxf>
      <border>
        <top/>
        <bottom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08C7E"/>
      <rgbColor rgb="0000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F8F8F8"/>
      <rgbColor rgb="00EAEAE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70</xdr:row>
      <xdr:rowOff>101600</xdr:rowOff>
    </xdr:from>
    <xdr:to>
      <xdr:col>13</xdr:col>
      <xdr:colOff>342900</xdr:colOff>
      <xdr:row>74</xdr:row>
      <xdr:rowOff>2813</xdr:rowOff>
    </xdr:to>
    <xdr:grpSp>
      <xdr:nvGrpSpPr>
        <xdr:cNvPr id="3170" name="Group 69">
          <a:extLst>
            <a:ext uri="{FF2B5EF4-FFF2-40B4-BE49-F238E27FC236}">
              <a16:creationId xmlns:a16="http://schemas.microsoft.com/office/drawing/2014/main" id="{5C01B402-463F-3D1A-061A-C79A6507B27D}"/>
            </a:ext>
          </a:extLst>
        </xdr:cNvPr>
        <xdr:cNvGrpSpPr>
          <a:grpSpLocks/>
        </xdr:cNvGrpSpPr>
      </xdr:nvGrpSpPr>
      <xdr:grpSpPr bwMode="auto">
        <a:xfrm>
          <a:off x="133350" y="9788525"/>
          <a:ext cx="381000" cy="510813"/>
          <a:chOff x="528" y="2112"/>
          <a:chExt cx="426" cy="518"/>
        </a:xfrm>
      </xdr:grpSpPr>
      <xdr:sp macro="" textlink="">
        <xdr:nvSpPr>
          <xdr:cNvPr id="3171" name="Freeform 70">
            <a:extLst>
              <a:ext uri="{FF2B5EF4-FFF2-40B4-BE49-F238E27FC236}">
                <a16:creationId xmlns:a16="http://schemas.microsoft.com/office/drawing/2014/main" id="{F60E30D7-1B59-E596-79CC-1DB07C552768}"/>
              </a:ext>
            </a:extLst>
          </xdr:cNvPr>
          <xdr:cNvSpPr>
            <a:spLocks/>
          </xdr:cNvSpPr>
        </xdr:nvSpPr>
        <xdr:spPr bwMode="auto">
          <a:xfrm>
            <a:off x="819" y="2420"/>
            <a:ext cx="135" cy="210"/>
          </a:xfrm>
          <a:custGeom>
            <a:avLst/>
            <a:gdLst>
              <a:gd name="T0" fmla="*/ 0 w 135"/>
              <a:gd name="T1" fmla="*/ 207 h 210"/>
              <a:gd name="T2" fmla="*/ 135 w 135"/>
              <a:gd name="T3" fmla="*/ 0 h 210"/>
              <a:gd name="T4" fmla="*/ 51 w 135"/>
              <a:gd name="T5" fmla="*/ 0 h 210"/>
              <a:gd name="T6" fmla="*/ 0 w 135"/>
              <a:gd name="T7" fmla="*/ 111 h 210"/>
              <a:gd name="T8" fmla="*/ 0 w 135"/>
              <a:gd name="T9" fmla="*/ 207 h 210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135"/>
              <a:gd name="T16" fmla="*/ 0 h 210"/>
              <a:gd name="T17" fmla="*/ 135 w 135"/>
              <a:gd name="T18" fmla="*/ 210 h 210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135" h="210">
                <a:moveTo>
                  <a:pt x="0" y="207"/>
                </a:moveTo>
                <a:cubicBezTo>
                  <a:pt x="33" y="210"/>
                  <a:pt x="135" y="162"/>
                  <a:pt x="135" y="0"/>
                </a:cubicBezTo>
                <a:lnTo>
                  <a:pt x="51" y="0"/>
                </a:lnTo>
                <a:cubicBezTo>
                  <a:pt x="51" y="108"/>
                  <a:pt x="17" y="106"/>
                  <a:pt x="0" y="111"/>
                </a:cubicBezTo>
                <a:cubicBezTo>
                  <a:pt x="0" y="159"/>
                  <a:pt x="0" y="207"/>
                  <a:pt x="0" y="207"/>
                </a:cubicBezTo>
                <a:close/>
              </a:path>
            </a:pathLst>
          </a:custGeom>
          <a:solidFill>
            <a:srgbClr val="A1BDA6"/>
          </a:solidFill>
          <a:ln>
            <a:noFill/>
          </a:ln>
          <a:extLst>
            <a:ext uri="{91240B29-F687-4f45-9708-019B960494DF}">
              <a14:hiddenLine xmlns:a14="http://schemas.microsoft.com/office/drawing/2010/main" xmlns="" w="317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none" w="med" len="med"/>
              </a14:hiddenLine>
            </a:ext>
          </a:extLst>
        </xdr:spPr>
      </xdr:sp>
      <xdr:sp macro="" textlink="">
        <xdr:nvSpPr>
          <xdr:cNvPr id="3172" name="Freeform 71">
            <a:extLst>
              <a:ext uri="{FF2B5EF4-FFF2-40B4-BE49-F238E27FC236}">
                <a16:creationId xmlns:a16="http://schemas.microsoft.com/office/drawing/2014/main" id="{9E1EC8E4-A0CC-B12F-540E-D8DE68B971E2}"/>
              </a:ext>
            </a:extLst>
          </xdr:cNvPr>
          <xdr:cNvSpPr>
            <a:spLocks/>
          </xdr:cNvSpPr>
        </xdr:nvSpPr>
        <xdr:spPr bwMode="auto">
          <a:xfrm>
            <a:off x="528" y="2112"/>
            <a:ext cx="267" cy="516"/>
          </a:xfrm>
          <a:custGeom>
            <a:avLst/>
            <a:gdLst>
              <a:gd name="T0" fmla="*/ 0 w 288"/>
              <a:gd name="T1" fmla="*/ 0 h 480"/>
              <a:gd name="T2" fmla="*/ 0 w 288"/>
              <a:gd name="T3" fmla="*/ 19224 h 480"/>
              <a:gd name="T4" fmla="*/ 6 w 288"/>
              <a:gd name="T5" fmla="*/ 19224 h 480"/>
              <a:gd name="T6" fmla="*/ 6 w 288"/>
              <a:gd name="T7" fmla="*/ 0 h 480"/>
              <a:gd name="T8" fmla="*/ 0 w 288"/>
              <a:gd name="T9" fmla="*/ 0 h 480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88"/>
              <a:gd name="T16" fmla="*/ 0 h 480"/>
              <a:gd name="T17" fmla="*/ 288 w 288"/>
              <a:gd name="T18" fmla="*/ 480 h 480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88" h="480">
                <a:moveTo>
                  <a:pt x="0" y="0"/>
                </a:moveTo>
                <a:lnTo>
                  <a:pt x="0" y="480"/>
                </a:lnTo>
                <a:lnTo>
                  <a:pt x="288" y="480"/>
                </a:lnTo>
                <a:lnTo>
                  <a:pt x="288" y="0"/>
                </a:lnTo>
                <a:lnTo>
                  <a:pt x="0" y="0"/>
                </a:lnTo>
                <a:close/>
              </a:path>
            </a:pathLst>
          </a:custGeom>
          <a:solidFill>
            <a:srgbClr val="EAEAEA"/>
          </a:solidFill>
          <a:ln w="3175" cap="flat" cmpd="sng">
            <a:solidFill>
              <a:srgbClr val="C0C0C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73" name="Freeform 72">
            <a:extLst>
              <a:ext uri="{FF2B5EF4-FFF2-40B4-BE49-F238E27FC236}">
                <a16:creationId xmlns:a16="http://schemas.microsoft.com/office/drawing/2014/main" id="{0D68A93F-CC8E-5875-8589-AC6C35702BFA}"/>
              </a:ext>
            </a:extLst>
          </xdr:cNvPr>
          <xdr:cNvSpPr>
            <a:spLocks/>
          </xdr:cNvSpPr>
        </xdr:nvSpPr>
        <xdr:spPr bwMode="auto">
          <a:xfrm>
            <a:off x="530" y="2112"/>
            <a:ext cx="264" cy="515"/>
          </a:xfrm>
          <a:custGeom>
            <a:avLst/>
            <a:gdLst>
              <a:gd name="T0" fmla="*/ 264 w 264"/>
              <a:gd name="T1" fmla="*/ 0 h 515"/>
              <a:gd name="T2" fmla="*/ 108 w 264"/>
              <a:gd name="T3" fmla="*/ 176 h 515"/>
              <a:gd name="T4" fmla="*/ 0 w 264"/>
              <a:gd name="T5" fmla="*/ 176 h 515"/>
              <a:gd name="T6" fmla="*/ 0 w 264"/>
              <a:gd name="T7" fmla="*/ 250 h 515"/>
              <a:gd name="T8" fmla="*/ 92 w 264"/>
              <a:gd name="T9" fmla="*/ 250 h 515"/>
              <a:gd name="T10" fmla="*/ 198 w 264"/>
              <a:gd name="T11" fmla="*/ 488 h 515"/>
              <a:gd name="T12" fmla="*/ 264 w 264"/>
              <a:gd name="T13" fmla="*/ 513 h 515"/>
              <a:gd name="T14" fmla="*/ 264 w 264"/>
              <a:gd name="T15" fmla="*/ 416 h 515"/>
              <a:gd name="T16" fmla="*/ 190 w 264"/>
              <a:gd name="T17" fmla="*/ 250 h 515"/>
              <a:gd name="T18" fmla="*/ 264 w 264"/>
              <a:gd name="T19" fmla="*/ 251 h 515"/>
              <a:gd name="T20" fmla="*/ 264 w 264"/>
              <a:gd name="T21" fmla="*/ 176 h 515"/>
              <a:gd name="T22" fmla="*/ 212 w 264"/>
              <a:gd name="T23" fmla="*/ 176 h 515"/>
              <a:gd name="T24" fmla="*/ 264 w 264"/>
              <a:gd name="T25" fmla="*/ 112 h 515"/>
              <a:gd name="T26" fmla="*/ 264 w 264"/>
              <a:gd name="T27" fmla="*/ 0 h 515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264"/>
              <a:gd name="T43" fmla="*/ 0 h 515"/>
              <a:gd name="T44" fmla="*/ 264 w 264"/>
              <a:gd name="T45" fmla="*/ 515 h 515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264" h="515">
                <a:moveTo>
                  <a:pt x="264" y="0"/>
                </a:moveTo>
                <a:cubicBezTo>
                  <a:pt x="196" y="30"/>
                  <a:pt x="134" y="86"/>
                  <a:pt x="108" y="176"/>
                </a:cubicBezTo>
                <a:lnTo>
                  <a:pt x="0" y="176"/>
                </a:lnTo>
                <a:lnTo>
                  <a:pt x="0" y="250"/>
                </a:lnTo>
                <a:lnTo>
                  <a:pt x="92" y="250"/>
                </a:lnTo>
                <a:cubicBezTo>
                  <a:pt x="92" y="312"/>
                  <a:pt x="112" y="425"/>
                  <a:pt x="198" y="488"/>
                </a:cubicBezTo>
                <a:cubicBezTo>
                  <a:pt x="237" y="515"/>
                  <a:pt x="250" y="512"/>
                  <a:pt x="264" y="513"/>
                </a:cubicBezTo>
                <a:lnTo>
                  <a:pt x="264" y="416"/>
                </a:lnTo>
                <a:cubicBezTo>
                  <a:pt x="236" y="400"/>
                  <a:pt x="190" y="345"/>
                  <a:pt x="190" y="250"/>
                </a:cubicBezTo>
                <a:lnTo>
                  <a:pt x="264" y="251"/>
                </a:lnTo>
                <a:lnTo>
                  <a:pt x="264" y="176"/>
                </a:lnTo>
                <a:lnTo>
                  <a:pt x="212" y="176"/>
                </a:lnTo>
                <a:cubicBezTo>
                  <a:pt x="230" y="140"/>
                  <a:pt x="241" y="131"/>
                  <a:pt x="264" y="112"/>
                </a:cubicBezTo>
                <a:cubicBezTo>
                  <a:pt x="264" y="112"/>
                  <a:pt x="264" y="0"/>
                  <a:pt x="264" y="0"/>
                </a:cubicBezTo>
                <a:close/>
              </a:path>
            </a:pathLst>
          </a:custGeom>
          <a:solidFill>
            <a:srgbClr val="A1BDA6"/>
          </a:solidFill>
          <a:ln>
            <a:noFill/>
          </a:ln>
          <a:extLst>
            <a:ext uri="{91240B29-F687-4f45-9708-019B960494DF}">
              <a14:hiddenLine xmlns:a14="http://schemas.microsoft.com/office/drawing/2010/main" xmlns="" w="3175" cmpd="sng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174" name="Rectangle 73">
            <a:extLst>
              <a:ext uri="{FF2B5EF4-FFF2-40B4-BE49-F238E27FC236}">
                <a16:creationId xmlns:a16="http://schemas.microsoft.com/office/drawing/2014/main" id="{A18C76F0-5D58-98C5-1CF1-DC255365ACFB}"/>
              </a:ext>
            </a:extLst>
          </xdr:cNvPr>
          <xdr:cNvSpPr>
            <a:spLocks noChangeArrowheads="1"/>
          </xdr:cNvSpPr>
        </xdr:nvSpPr>
        <xdr:spPr bwMode="auto">
          <a:xfrm>
            <a:off x="819" y="2289"/>
            <a:ext cx="48" cy="72"/>
          </a:xfrm>
          <a:prstGeom prst="rect">
            <a:avLst/>
          </a:prstGeom>
          <a:solidFill>
            <a:srgbClr val="A1BDA6"/>
          </a:solidFill>
          <a:ln>
            <a:noFill/>
          </a:ln>
          <a:extLst>
            <a:ext uri="{91240B29-F687-4f45-9708-019B960494DF}">
              <a14:hiddenLine xmlns:a14="http://schemas.microsoft.com/office/drawing/2010/main" xmlns="" w="3175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A1:AV580"/>
  <sheetViews>
    <sheetView showGridLines="0" showRowColHeaders="0" tabSelected="1" topLeftCell="N31" zoomScaleNormal="100" workbookViewId="0">
      <selection activeCell="AC59" sqref="AC59:AD59"/>
    </sheetView>
  </sheetViews>
  <sheetFormatPr defaultColWidth="9.140625" defaultRowHeight="12" x14ac:dyDescent="0.2"/>
  <cols>
    <col min="1" max="1" width="13.140625" style="4" hidden="1" customWidth="1"/>
    <col min="2" max="4" width="9.42578125" style="4" hidden="1" customWidth="1"/>
    <col min="5" max="6" width="2.85546875" style="4" hidden="1" customWidth="1"/>
    <col min="7" max="7" width="8.5703125" style="4" hidden="1" customWidth="1"/>
    <col min="8" max="9" width="2.85546875" style="4" hidden="1" customWidth="1"/>
    <col min="10" max="10" width="9.140625" style="1" hidden="1" customWidth="1"/>
    <col min="11" max="11" width="1.42578125" style="4" customWidth="1"/>
    <col min="12" max="13" width="0.5703125" style="1" customWidth="1"/>
    <col min="14" max="14" width="14.140625" style="1" customWidth="1"/>
    <col min="15" max="15" width="5.85546875" style="1" customWidth="1"/>
    <col min="16" max="16" width="1.140625" style="1" customWidth="1"/>
    <col min="17" max="17" width="3.140625" style="1" customWidth="1"/>
    <col min="18" max="18" width="11.140625" style="1" customWidth="1"/>
    <col min="19" max="19" width="5.85546875" style="1" customWidth="1"/>
    <col min="20" max="20" width="1.140625" style="1" customWidth="1"/>
    <col min="21" max="21" width="1.42578125" style="1" customWidth="1"/>
    <col min="22" max="22" width="1.140625" style="1" customWidth="1"/>
    <col min="23" max="23" width="11.85546875" style="1" customWidth="1"/>
    <col min="24" max="24" width="5.85546875" style="1" customWidth="1"/>
    <col min="25" max="25" width="1.140625" style="1" customWidth="1"/>
    <col min="26" max="26" width="14.140625" style="1" customWidth="1"/>
    <col min="27" max="27" width="5.85546875" style="1" customWidth="1"/>
    <col min="28" max="28" width="1.140625" style="1" customWidth="1"/>
    <col min="29" max="29" width="14.140625" style="1" customWidth="1"/>
    <col min="30" max="30" width="5.85546875" style="1" customWidth="1"/>
    <col min="31" max="31" width="1.140625" style="1" customWidth="1"/>
    <col min="32" max="38" width="2.85546875" style="1" customWidth="1"/>
    <col min="39" max="39" width="1.140625" style="1" customWidth="1"/>
    <col min="40" max="46" width="2.85546875" style="1" customWidth="1"/>
    <col min="47" max="48" width="0.5703125" style="1" customWidth="1"/>
    <col min="49" max="16384" width="9.140625" style="1"/>
  </cols>
  <sheetData>
    <row r="1" spans="13:24" ht="12" customHeight="1" x14ac:dyDescent="0.2">
      <c r="M1" s="16"/>
      <c r="N1" s="2" t="s">
        <v>0</v>
      </c>
      <c r="O1" s="2"/>
      <c r="P1" s="16"/>
      <c r="Q1" s="16"/>
      <c r="R1" s="16"/>
      <c r="S1" s="16"/>
      <c r="T1" s="16"/>
      <c r="U1" s="16"/>
      <c r="V1" s="16"/>
      <c r="W1" s="16"/>
      <c r="X1" s="16"/>
    </row>
    <row r="2" spans="13:24" ht="12" customHeight="1" x14ac:dyDescent="0.2"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</row>
    <row r="3" spans="13:24" ht="12" customHeight="1" x14ac:dyDescent="0.2">
      <c r="M3" s="16"/>
      <c r="N3" s="3" t="str">
        <f>IF(OR($R$6="",$R$6="English"),"Make your selections below:",IF($R$6="Français","Faites vos choix ci-dessous:","Haga sus selecciones abajo:"))</f>
        <v>Make your selections below:</v>
      </c>
      <c r="O3" s="16"/>
      <c r="P3" s="16"/>
      <c r="Q3" s="16"/>
      <c r="R3" s="16"/>
      <c r="S3" s="16"/>
      <c r="T3" s="16"/>
      <c r="U3" s="16"/>
      <c r="V3" s="16"/>
      <c r="W3" s="3" t="str">
        <f>IF(OR($R$6="",$R$6="English"),"Note:",IF($R$6="Français","Note:","Nota:"))</f>
        <v>Note:</v>
      </c>
      <c r="X3" s="16"/>
    </row>
    <row r="4" spans="13:24" ht="3" customHeight="1" x14ac:dyDescent="0.2"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</row>
    <row r="5" spans="13:24" ht="4.5" customHeight="1" x14ac:dyDescent="0.2">
      <c r="M5" s="17"/>
      <c r="N5" s="18"/>
      <c r="O5" s="18"/>
      <c r="P5" s="18"/>
      <c r="Q5" s="18"/>
      <c r="R5" s="18"/>
      <c r="S5" s="18"/>
      <c r="T5" s="18"/>
      <c r="U5" s="19"/>
      <c r="V5" s="16"/>
      <c r="W5" s="20"/>
      <c r="X5" s="21"/>
    </row>
    <row r="6" spans="13:24" x14ac:dyDescent="0.2">
      <c r="M6" s="22"/>
      <c r="N6" s="88" t="s">
        <v>1</v>
      </c>
      <c r="O6" s="88"/>
      <c r="P6" s="88"/>
      <c r="Q6" s="89"/>
      <c r="R6" s="84" t="s">
        <v>2</v>
      </c>
      <c r="S6" s="85"/>
      <c r="T6" s="23"/>
      <c r="U6" s="24"/>
      <c r="V6" s="16"/>
      <c r="W6" s="90" t="str">
        <f>IF(OR($R$6="",$R$6="English"),"Make sure you select the other options when you switch the language.",IF($R$6="Français","Veillez-vous pour choisir les autres options quand vous commutez la langue.","Cerciórese de le para seleccionar las otras opciones cuando usted cambia la lengua."))</f>
        <v>Make sure you select the other options when you switch the language.</v>
      </c>
      <c r="X6" s="91"/>
    </row>
    <row r="7" spans="13:24" ht="4.5" customHeight="1" x14ac:dyDescent="0.2">
      <c r="M7" s="22"/>
      <c r="N7" s="23"/>
      <c r="O7" s="23"/>
      <c r="P7" s="23"/>
      <c r="Q7" s="23"/>
      <c r="R7" s="23"/>
      <c r="S7" s="23"/>
      <c r="T7" s="23"/>
      <c r="U7" s="24"/>
      <c r="V7" s="16"/>
      <c r="W7" s="90"/>
      <c r="X7" s="91"/>
    </row>
    <row r="8" spans="13:24" ht="12" customHeight="1" x14ac:dyDescent="0.2">
      <c r="M8" s="22"/>
      <c r="N8" s="25" t="str">
        <f>IF(OR($R$6="",$R$6="English"),"Pick Year:",IF($R$6="Français","Année:","Año:"))</f>
        <v>Pick Year:</v>
      </c>
      <c r="O8" s="23"/>
      <c r="P8" s="23"/>
      <c r="Q8" s="23"/>
      <c r="R8" s="84">
        <v>2025</v>
      </c>
      <c r="S8" s="85"/>
      <c r="T8" s="23"/>
      <c r="U8" s="24"/>
      <c r="V8" s="16"/>
      <c r="W8" s="90"/>
      <c r="X8" s="91"/>
    </row>
    <row r="9" spans="13:24" ht="4.5" customHeight="1" x14ac:dyDescent="0.2">
      <c r="M9" s="22"/>
      <c r="N9" s="23"/>
      <c r="O9" s="23"/>
      <c r="P9" s="23"/>
      <c r="Q9" s="23"/>
      <c r="R9" s="23"/>
      <c r="S9" s="23"/>
      <c r="T9" s="23"/>
      <c r="U9" s="24"/>
      <c r="V9" s="16"/>
      <c r="W9" s="90"/>
      <c r="X9" s="91"/>
    </row>
    <row r="10" spans="13:24" ht="12" customHeight="1" x14ac:dyDescent="0.2">
      <c r="M10" s="22"/>
      <c r="N10" s="25" t="str">
        <f>IF(OR($R$6="",$R$6="English"),"Pick Month:",IF($R$6="Français","Mois:","Mes:"))</f>
        <v>Pick Month:</v>
      </c>
      <c r="O10" s="23"/>
      <c r="P10" s="23"/>
      <c r="Q10" s="23"/>
      <c r="R10" s="84" t="s">
        <v>24</v>
      </c>
      <c r="S10" s="85"/>
      <c r="T10" s="23"/>
      <c r="U10" s="24"/>
      <c r="V10" s="16"/>
      <c r="W10" s="90"/>
      <c r="X10" s="91"/>
    </row>
    <row r="11" spans="13:24" ht="4.5" customHeight="1" x14ac:dyDescent="0.2">
      <c r="M11" s="22"/>
      <c r="N11" s="23"/>
      <c r="O11" s="23"/>
      <c r="P11" s="23"/>
      <c r="Q11" s="23"/>
      <c r="R11" s="23"/>
      <c r="S11" s="23"/>
      <c r="T11" s="23"/>
      <c r="U11" s="24"/>
      <c r="V11" s="16"/>
      <c r="W11" s="90"/>
      <c r="X11" s="91"/>
    </row>
    <row r="12" spans="13:24" x14ac:dyDescent="0.2">
      <c r="M12" s="22"/>
      <c r="N12" s="25" t="str">
        <f>IF(OR($R$6="",$R$6="English"),"Pick Start Day:",IF($R$6="Français","Début:","Comienzo:"))</f>
        <v>Pick Start Day:</v>
      </c>
      <c r="O12" s="23"/>
      <c r="P12" s="23"/>
      <c r="Q12" s="23"/>
      <c r="R12" s="84" t="s">
        <v>4</v>
      </c>
      <c r="S12" s="85"/>
      <c r="T12" s="23"/>
      <c r="U12" s="24"/>
      <c r="V12" s="16"/>
      <c r="W12" s="90"/>
      <c r="X12" s="91"/>
    </row>
    <row r="13" spans="13:24" ht="4.5" customHeight="1" x14ac:dyDescent="0.2">
      <c r="M13" s="22"/>
      <c r="N13" s="23"/>
      <c r="O13" s="23"/>
      <c r="P13" s="23"/>
      <c r="Q13" s="23"/>
      <c r="R13" s="23"/>
      <c r="S13" s="23"/>
      <c r="T13" s="23"/>
      <c r="U13" s="24"/>
      <c r="V13" s="16"/>
      <c r="W13" s="90"/>
      <c r="X13" s="91"/>
    </row>
    <row r="14" spans="13:24" ht="12" customHeight="1" x14ac:dyDescent="0.2">
      <c r="M14" s="22"/>
      <c r="N14" s="25" t="str">
        <f>IF(OR($R$6="",$R$6="English"),"Pick Color Scheme:",IF($R$6="Français","Couleur:","Color:"))</f>
        <v>Pick Color Scheme:</v>
      </c>
      <c r="O14" s="23"/>
      <c r="P14" s="23"/>
      <c r="Q14" s="23"/>
      <c r="R14" s="84" t="s">
        <v>5</v>
      </c>
      <c r="S14" s="85"/>
      <c r="T14" s="23"/>
      <c r="U14" s="24"/>
      <c r="V14" s="16"/>
      <c r="W14" s="90"/>
      <c r="X14" s="91"/>
    </row>
    <row r="15" spans="13:24" ht="4.5" customHeight="1" x14ac:dyDescent="0.2">
      <c r="M15" s="22"/>
      <c r="N15" s="23"/>
      <c r="O15" s="23"/>
      <c r="P15" s="23"/>
      <c r="Q15" s="23"/>
      <c r="R15" s="23"/>
      <c r="S15" s="23"/>
      <c r="T15" s="23"/>
      <c r="U15" s="24"/>
      <c r="V15" s="16"/>
      <c r="W15" s="90"/>
      <c r="X15" s="91"/>
    </row>
    <row r="16" spans="13:24" x14ac:dyDescent="0.2">
      <c r="M16" s="22"/>
      <c r="N16" s="25" t="str">
        <f>IF(OR($R$6="",$R$6="English"),"Show Lines:",IF($R$6="Français","Montrez les Lignes:","Demuestre las Líneas:"))</f>
        <v>Show Lines:</v>
      </c>
      <c r="O16" s="23"/>
      <c r="P16" s="23"/>
      <c r="Q16" s="23"/>
      <c r="R16" s="84" t="s">
        <v>6</v>
      </c>
      <c r="S16" s="85"/>
      <c r="T16" s="23"/>
      <c r="U16" s="24"/>
      <c r="V16" s="16"/>
      <c r="W16" s="90"/>
      <c r="X16" s="91"/>
    </row>
    <row r="17" spans="12:48" ht="4.5" customHeight="1" x14ac:dyDescent="0.2">
      <c r="L17" s="16"/>
      <c r="M17" s="26"/>
      <c r="N17" s="27"/>
      <c r="O17" s="27"/>
      <c r="P17" s="27"/>
      <c r="Q17" s="27"/>
      <c r="R17" s="27"/>
      <c r="S17" s="27"/>
      <c r="T17" s="27"/>
      <c r="U17" s="28"/>
      <c r="V17" s="16"/>
      <c r="W17" s="29"/>
      <c r="X17" s="30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</row>
    <row r="18" spans="12:48" ht="4.5" customHeight="1" x14ac:dyDescent="0.2"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</row>
    <row r="19" spans="12:48" ht="12" customHeight="1" x14ac:dyDescent="0.2">
      <c r="L19" s="16"/>
      <c r="M19" s="16"/>
      <c r="N19" s="5" t="s">
        <v>7</v>
      </c>
      <c r="O19" s="5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</row>
    <row r="20" spans="12:48" ht="12" customHeight="1" x14ac:dyDescent="0.2">
      <c r="L20" s="16"/>
      <c r="M20" s="16"/>
      <c r="N20" s="5"/>
      <c r="O20" s="5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</row>
    <row r="21" spans="12:48" s="6" customFormat="1" ht="12" hidden="1" customHeight="1" x14ac:dyDescent="0.2">
      <c r="N21" s="87" t="str">
        <f ca="1">INDEX(daysOfWeek,MATCH(1,dayNum,0),1)</f>
        <v>Sunday</v>
      </c>
      <c r="O21" s="87"/>
      <c r="Q21" s="87" t="str">
        <f ca="1">INDEX(daysOfWeek,MATCH(2,dayNum,0),1)</f>
        <v>Monday</v>
      </c>
      <c r="R21" s="87"/>
      <c r="S21" s="87"/>
      <c r="U21" s="87" t="str">
        <f ca="1">INDEX(daysOfWeek,MATCH(3,dayNum,0),1)</f>
        <v>Tuesday</v>
      </c>
      <c r="V21" s="87"/>
      <c r="W21" s="87"/>
      <c r="X21" s="87"/>
      <c r="Z21" s="87" t="str">
        <f ca="1">INDEX(daysOfWeek,MATCH(4,dayNum,0),1)</f>
        <v>Wednesday</v>
      </c>
      <c r="AA21" s="87"/>
      <c r="AC21" s="87" t="str">
        <f ca="1">INDEX(daysOfWeek,MATCH(5,dayNum,0),1)</f>
        <v>Thursday</v>
      </c>
      <c r="AD21" s="87"/>
      <c r="AF21" s="87" t="str">
        <f ca="1">INDEX(daysOfWeek,MATCH(6,dayNum,0),1)</f>
        <v>Friday</v>
      </c>
      <c r="AG21" s="87"/>
      <c r="AH21" s="87"/>
      <c r="AI21" s="87"/>
      <c r="AJ21" s="87"/>
      <c r="AK21" s="87"/>
      <c r="AL21" s="87"/>
      <c r="AN21" s="87" t="str">
        <f ca="1">INDEX(daysOfWeek,MATCH(7,dayNum,0),1)</f>
        <v>Saturday</v>
      </c>
      <c r="AO21" s="87"/>
      <c r="AP21" s="87"/>
      <c r="AQ21" s="87"/>
      <c r="AR21" s="87"/>
      <c r="AS21" s="87"/>
      <c r="AT21" s="87"/>
    </row>
    <row r="22" spans="12:48" ht="6" customHeight="1" x14ac:dyDescent="0.2">
      <c r="L22" s="17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9"/>
    </row>
    <row r="23" spans="12:48" ht="33" customHeight="1" x14ac:dyDescent="0.2">
      <c r="L23" s="22"/>
      <c r="M23" s="23"/>
      <c r="N23" s="86" t="str">
        <f>IF(selectedMonth&lt;&gt;"",selectedMonth,"January")&amp;" "&amp;IF(selectedYear&lt;&gt;"",selectedYear,"1900")</f>
        <v>February 2025</v>
      </c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23"/>
      <c r="AV23" s="24"/>
    </row>
    <row r="24" spans="12:48" ht="4.5" customHeight="1" x14ac:dyDescent="0.2">
      <c r="L24" s="22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4"/>
    </row>
    <row r="25" spans="12:48" ht="12" customHeight="1" x14ac:dyDescent="0.2">
      <c r="L25" s="22"/>
      <c r="M25" s="23"/>
      <c r="N25" s="82" t="str">
        <f ca="1">INDEX(INDIRECT(IF($R$6="","dayOfWeek_EN","dayOfWeek_"&amp;selectedLang)),MATCH(1,dayNum,0))</f>
        <v>Sunday</v>
      </c>
      <c r="O25" s="82"/>
      <c r="P25" s="23"/>
      <c r="Q25" s="82" t="str">
        <f ca="1">INDEX(INDIRECT(IF($R$6="","dayOfWeek_EN","dayOfWeek_"&amp;selectedLang)),MATCH(2,dayNum,0))</f>
        <v>Monday</v>
      </c>
      <c r="R25" s="82"/>
      <c r="S25" s="82"/>
      <c r="T25" s="23"/>
      <c r="U25" s="82" t="str">
        <f ca="1">INDEX(INDIRECT(IF($R$6="","dayOfWeek_EN","dayOfWeek_"&amp;selectedLang)),MATCH(3,dayNum,0))</f>
        <v>Tuesday</v>
      </c>
      <c r="V25" s="82"/>
      <c r="W25" s="82"/>
      <c r="X25" s="82"/>
      <c r="Y25" s="23"/>
      <c r="Z25" s="82" t="str">
        <f ca="1">INDEX(INDIRECT(IF($R$6="","dayOfWeek_EN","dayOfWeek_"&amp;selectedLang)),MATCH(4,dayNum,0))</f>
        <v>Wednesday</v>
      </c>
      <c r="AA25" s="82"/>
      <c r="AB25" s="23"/>
      <c r="AC25" s="82" t="str">
        <f ca="1">INDEX(INDIRECT(IF($R$6="","dayOfWeek_EN","dayOfWeek_"&amp;selectedLang)),MATCH(5,dayNum,0))</f>
        <v>Thursday</v>
      </c>
      <c r="AD25" s="82"/>
      <c r="AE25" s="23"/>
      <c r="AF25" s="82" t="str">
        <f ca="1">INDEX(INDIRECT(IF($R$6="","dayOfWeek_EN","dayOfWeek_"&amp;selectedLang)),MATCH(6,dayNum,0))</f>
        <v>Friday</v>
      </c>
      <c r="AG25" s="82"/>
      <c r="AH25" s="82"/>
      <c r="AI25" s="82"/>
      <c r="AJ25" s="82"/>
      <c r="AK25" s="82"/>
      <c r="AL25" s="82"/>
      <c r="AM25" s="23"/>
      <c r="AN25" s="82" t="str">
        <f ca="1">INDEX(INDIRECT(IF($R$6="","dayOfWeek_EN","dayOfWeek_"&amp;selectedLang)),MATCH(7,dayNum,0))</f>
        <v>Saturday</v>
      </c>
      <c r="AO25" s="82"/>
      <c r="AP25" s="82"/>
      <c r="AQ25" s="82"/>
      <c r="AR25" s="82"/>
      <c r="AS25" s="82"/>
      <c r="AT25" s="82"/>
      <c r="AU25" s="23"/>
      <c r="AV25" s="24"/>
    </row>
    <row r="26" spans="12:48" ht="12" customHeight="1" x14ac:dyDescent="0.2">
      <c r="L26" s="22"/>
      <c r="M26" s="23"/>
      <c r="N26" s="83"/>
      <c r="O26" s="83"/>
      <c r="P26" s="23"/>
      <c r="Q26" s="83"/>
      <c r="R26" s="83"/>
      <c r="S26" s="83"/>
      <c r="T26" s="23"/>
      <c r="U26" s="83"/>
      <c r="V26" s="83"/>
      <c r="W26" s="83"/>
      <c r="X26" s="83"/>
      <c r="Y26" s="23"/>
      <c r="Z26" s="83"/>
      <c r="AA26" s="83"/>
      <c r="AB26" s="23"/>
      <c r="AC26" s="83"/>
      <c r="AD26" s="83"/>
      <c r="AE26" s="23"/>
      <c r="AF26" s="83"/>
      <c r="AG26" s="83"/>
      <c r="AH26" s="83"/>
      <c r="AI26" s="83"/>
      <c r="AJ26" s="83"/>
      <c r="AK26" s="83"/>
      <c r="AL26" s="83"/>
      <c r="AM26" s="23"/>
      <c r="AN26" s="83"/>
      <c r="AO26" s="83"/>
      <c r="AP26" s="83"/>
      <c r="AQ26" s="83"/>
      <c r="AR26" s="83"/>
      <c r="AS26" s="83"/>
      <c r="AT26" s="83"/>
      <c r="AU26" s="23"/>
      <c r="AV26" s="24"/>
    </row>
    <row r="27" spans="12:48" ht="12" customHeight="1" x14ac:dyDescent="0.2">
      <c r="L27" s="22"/>
      <c r="M27" s="23"/>
      <c r="N27" s="15"/>
      <c r="O27" s="81" t="str">
        <f ca="1">IF($B$119=N21,1,"")</f>
        <v/>
      </c>
      <c r="P27" s="23"/>
      <c r="Q27" s="45"/>
      <c r="R27" s="47"/>
      <c r="S27" s="81" t="str">
        <f ca="1">IF(O27&lt;&gt;"",O27+1,IF(Q21=$B$119,1,""))</f>
        <v/>
      </c>
      <c r="T27" s="23"/>
      <c r="U27" s="58"/>
      <c r="V27" s="59"/>
      <c r="W27" s="60"/>
      <c r="X27" s="81" t="str">
        <f ca="1">IF(S27&lt;&gt;"",S27+1,IF(U21=$B$119,1,""))</f>
        <v/>
      </c>
      <c r="Y27" s="23"/>
      <c r="Z27" s="15"/>
      <c r="AA27" s="81" t="str">
        <f ca="1">IF(X27&lt;&gt;"",X27+1,IF(Z21=$B$119,1,""))</f>
        <v/>
      </c>
      <c r="AB27" s="23"/>
      <c r="AC27" s="15"/>
      <c r="AD27" s="81" t="str">
        <f ca="1">IF(AA27&lt;&gt;"",AA27+1,IF(AC21=$B$119,1,""))</f>
        <v/>
      </c>
      <c r="AE27" s="23"/>
      <c r="AF27" s="45"/>
      <c r="AG27" s="46"/>
      <c r="AH27" s="46"/>
      <c r="AI27" s="46"/>
      <c r="AJ27" s="47"/>
      <c r="AK27" s="79" t="str">
        <f ca="1">IF(AD27&lt;&gt;"",AD27+1,IF(AF21=$B$119,1,""))</f>
        <v/>
      </c>
      <c r="AL27" s="80"/>
      <c r="AM27" s="23"/>
      <c r="AN27" s="45"/>
      <c r="AO27" s="46"/>
      <c r="AP27" s="46"/>
      <c r="AQ27" s="46"/>
      <c r="AR27" s="47"/>
      <c r="AS27" s="79">
        <f ca="1">IF(AK27&lt;&gt;"",AK27+1,IF(AN21=$B$119,1,""))</f>
        <v>1</v>
      </c>
      <c r="AT27" s="80"/>
      <c r="AU27" s="23"/>
      <c r="AV27" s="24"/>
    </row>
    <row r="28" spans="12:48" ht="12" customHeight="1" x14ac:dyDescent="0.2">
      <c r="L28" s="22"/>
      <c r="M28" s="23"/>
      <c r="N28" s="15"/>
      <c r="O28" s="52"/>
      <c r="P28" s="23"/>
      <c r="Q28" s="45"/>
      <c r="R28" s="47"/>
      <c r="S28" s="52"/>
      <c r="T28" s="23"/>
      <c r="U28" s="58"/>
      <c r="V28" s="59"/>
      <c r="W28" s="60"/>
      <c r="X28" s="52"/>
      <c r="Y28" s="23"/>
      <c r="Z28" s="15"/>
      <c r="AA28" s="52"/>
      <c r="AB28" s="23"/>
      <c r="AC28" s="15"/>
      <c r="AD28" s="52"/>
      <c r="AE28" s="23"/>
      <c r="AF28" s="45"/>
      <c r="AG28" s="46"/>
      <c r="AH28" s="46"/>
      <c r="AI28" s="46"/>
      <c r="AJ28" s="47"/>
      <c r="AK28" s="76"/>
      <c r="AL28" s="77"/>
      <c r="AM28" s="23"/>
      <c r="AN28" s="45"/>
      <c r="AO28" s="46"/>
      <c r="AP28" s="46"/>
      <c r="AQ28" s="46"/>
      <c r="AR28" s="47"/>
      <c r="AS28" s="76"/>
      <c r="AT28" s="77"/>
      <c r="AU28" s="23"/>
      <c r="AV28" s="24"/>
    </row>
    <row r="29" spans="12:48" x14ac:dyDescent="0.2">
      <c r="L29" s="22"/>
      <c r="M29" s="23"/>
      <c r="N29" s="45"/>
      <c r="O29" s="47"/>
      <c r="P29" s="23"/>
      <c r="Q29" s="50"/>
      <c r="R29" s="46"/>
      <c r="S29" s="47"/>
      <c r="T29" s="23"/>
      <c r="U29" s="45"/>
      <c r="V29" s="46"/>
      <c r="W29" s="46"/>
      <c r="X29" s="47"/>
      <c r="Y29" s="23"/>
      <c r="Z29" s="45"/>
      <c r="AA29" s="47"/>
      <c r="AB29" s="23"/>
      <c r="AC29" s="45"/>
      <c r="AD29" s="47"/>
      <c r="AE29" s="23"/>
      <c r="AF29" s="45"/>
      <c r="AG29" s="46"/>
      <c r="AH29" s="46"/>
      <c r="AI29" s="46"/>
      <c r="AJ29" s="46"/>
      <c r="AK29" s="46"/>
      <c r="AL29" s="47"/>
      <c r="AM29" s="23"/>
      <c r="AN29" s="45"/>
      <c r="AO29" s="46"/>
      <c r="AP29" s="46"/>
      <c r="AQ29" s="46"/>
      <c r="AR29" s="46"/>
      <c r="AS29" s="46"/>
      <c r="AT29" s="47"/>
      <c r="AU29" s="23"/>
      <c r="AV29" s="24"/>
    </row>
    <row r="30" spans="12:48" x14ac:dyDescent="0.2">
      <c r="L30" s="22"/>
      <c r="M30" s="23"/>
      <c r="N30" s="45"/>
      <c r="O30" s="47"/>
      <c r="P30" s="23"/>
      <c r="Q30" s="50"/>
      <c r="R30" s="46"/>
      <c r="S30" s="47"/>
      <c r="T30" s="23"/>
      <c r="U30" s="45"/>
      <c r="V30" s="46"/>
      <c r="W30" s="46"/>
      <c r="X30" s="47"/>
      <c r="Y30" s="23"/>
      <c r="Z30" s="45"/>
      <c r="AA30" s="47"/>
      <c r="AB30" s="23"/>
      <c r="AC30" s="45"/>
      <c r="AD30" s="47"/>
      <c r="AE30" s="23"/>
      <c r="AF30" s="45"/>
      <c r="AG30" s="46"/>
      <c r="AH30" s="46"/>
      <c r="AI30" s="46"/>
      <c r="AJ30" s="46"/>
      <c r="AK30" s="46"/>
      <c r="AL30" s="47"/>
      <c r="AM30" s="23"/>
      <c r="AN30" s="45"/>
      <c r="AO30" s="46"/>
      <c r="AP30" s="46"/>
      <c r="AQ30" s="46"/>
      <c r="AR30" s="46"/>
      <c r="AS30" s="46"/>
      <c r="AT30" s="47"/>
      <c r="AU30" s="23"/>
      <c r="AV30" s="24"/>
    </row>
    <row r="31" spans="12:48" x14ac:dyDescent="0.2">
      <c r="L31" s="22"/>
      <c r="M31" s="23"/>
      <c r="N31" s="45"/>
      <c r="O31" s="47"/>
      <c r="P31" s="23"/>
      <c r="Q31" s="50"/>
      <c r="R31" s="46"/>
      <c r="S31" s="47"/>
      <c r="T31" s="23"/>
      <c r="U31" s="45"/>
      <c r="V31" s="46"/>
      <c r="W31" s="46"/>
      <c r="X31" s="47"/>
      <c r="Y31" s="23"/>
      <c r="Z31" s="50"/>
      <c r="AA31" s="47"/>
      <c r="AB31" s="23"/>
      <c r="AC31" s="45"/>
      <c r="AD31" s="47"/>
      <c r="AE31" s="23"/>
      <c r="AF31" s="45"/>
      <c r="AG31" s="46"/>
      <c r="AH31" s="46"/>
      <c r="AI31" s="46"/>
      <c r="AJ31" s="46"/>
      <c r="AK31" s="46"/>
      <c r="AL31" s="47"/>
      <c r="AM31" s="23"/>
      <c r="AN31" s="45"/>
      <c r="AO31" s="46"/>
      <c r="AP31" s="46"/>
      <c r="AQ31" s="46"/>
      <c r="AR31" s="46"/>
      <c r="AS31" s="46"/>
      <c r="AT31" s="47"/>
      <c r="AU31" s="23"/>
      <c r="AV31" s="24"/>
    </row>
    <row r="32" spans="12:48" ht="12" customHeight="1" x14ac:dyDescent="0.2">
      <c r="L32" s="22"/>
      <c r="M32" s="23"/>
      <c r="N32" s="45"/>
      <c r="O32" s="47"/>
      <c r="P32" s="23"/>
      <c r="Q32" s="45"/>
      <c r="R32" s="46"/>
      <c r="S32" s="47"/>
      <c r="T32" s="23"/>
      <c r="U32" s="50"/>
      <c r="V32" s="46"/>
      <c r="W32" s="46"/>
      <c r="X32" s="47"/>
      <c r="Y32" s="23"/>
      <c r="Z32" s="45"/>
      <c r="AA32" s="47"/>
      <c r="AB32" s="23"/>
      <c r="AC32" s="45"/>
      <c r="AD32" s="47"/>
      <c r="AE32" s="23"/>
      <c r="AF32" s="50"/>
      <c r="AG32" s="46"/>
      <c r="AH32" s="46"/>
      <c r="AI32" s="46"/>
      <c r="AJ32" s="46"/>
      <c r="AK32" s="46"/>
      <c r="AL32" s="47"/>
      <c r="AM32" s="23"/>
      <c r="AN32" s="45"/>
      <c r="AO32" s="46"/>
      <c r="AP32" s="46"/>
      <c r="AQ32" s="46"/>
      <c r="AR32" s="46"/>
      <c r="AS32" s="46"/>
      <c r="AT32" s="47"/>
      <c r="AU32" s="23"/>
      <c r="AV32" s="24"/>
    </row>
    <row r="33" spans="12:48" ht="12" customHeight="1" thickBot="1" x14ac:dyDescent="0.25">
      <c r="L33" s="22"/>
      <c r="M33" s="23"/>
      <c r="N33" s="68"/>
      <c r="O33" s="49"/>
      <c r="P33" s="23"/>
      <c r="Q33" s="48"/>
      <c r="R33" s="66"/>
      <c r="S33" s="49"/>
      <c r="T33" s="23"/>
      <c r="U33" s="67"/>
      <c r="V33" s="66"/>
      <c r="W33" s="66"/>
      <c r="X33" s="49"/>
      <c r="Y33" s="23"/>
      <c r="Z33" s="48"/>
      <c r="AA33" s="49"/>
      <c r="AB33" s="23"/>
      <c r="AC33" s="48"/>
      <c r="AD33" s="49"/>
      <c r="AE33" s="23"/>
      <c r="AF33" s="65"/>
      <c r="AG33" s="66"/>
      <c r="AH33" s="66"/>
      <c r="AI33" s="66"/>
      <c r="AJ33" s="66"/>
      <c r="AK33" s="66"/>
      <c r="AL33" s="49"/>
      <c r="AM33" s="23"/>
      <c r="AN33" s="68"/>
      <c r="AO33" s="66"/>
      <c r="AP33" s="66"/>
      <c r="AQ33" s="66"/>
      <c r="AR33" s="66"/>
      <c r="AS33" s="66"/>
      <c r="AT33" s="49"/>
      <c r="AU33" s="23"/>
      <c r="AV33" s="24"/>
    </row>
    <row r="34" spans="12:48" ht="12" customHeight="1" x14ac:dyDescent="0.2">
      <c r="L34" s="22"/>
      <c r="M34" s="23"/>
      <c r="N34" s="13"/>
      <c r="O34" s="51">
        <f ca="1">AS27+1</f>
        <v>2</v>
      </c>
      <c r="P34" s="23"/>
      <c r="Q34" s="53"/>
      <c r="R34" s="54"/>
      <c r="S34" s="51">
        <f ca="1">O34+1</f>
        <v>3</v>
      </c>
      <c r="T34" s="23"/>
      <c r="U34" s="55"/>
      <c r="V34" s="56"/>
      <c r="W34" s="57"/>
      <c r="X34" s="51">
        <f ca="1">S34+1</f>
        <v>4</v>
      </c>
      <c r="Y34" s="23"/>
      <c r="Z34" s="15" t="s">
        <v>132</v>
      </c>
      <c r="AA34" s="51">
        <f ca="1">X34+1</f>
        <v>5</v>
      </c>
      <c r="AB34" s="23"/>
      <c r="AC34" s="15" t="s">
        <v>119</v>
      </c>
      <c r="AD34" s="51">
        <f ca="1">AA34+1</f>
        <v>6</v>
      </c>
      <c r="AE34" s="23"/>
      <c r="AF34" s="61"/>
      <c r="AG34" s="73"/>
      <c r="AH34" s="73"/>
      <c r="AI34" s="73"/>
      <c r="AJ34" s="54"/>
      <c r="AK34" s="74">
        <f ca="1">AD34+1</f>
        <v>7</v>
      </c>
      <c r="AL34" s="75"/>
      <c r="AM34" s="23"/>
      <c r="AN34" s="61"/>
      <c r="AO34" s="73"/>
      <c r="AP34" s="73"/>
      <c r="AQ34" s="73"/>
      <c r="AR34" s="54"/>
      <c r="AS34" s="74">
        <f ca="1">AK34+1</f>
        <v>8</v>
      </c>
      <c r="AT34" s="75"/>
      <c r="AU34" s="23"/>
      <c r="AV34" s="24"/>
    </row>
    <row r="35" spans="12:48" ht="12" customHeight="1" x14ac:dyDescent="0.2">
      <c r="L35" s="22"/>
      <c r="M35" s="23"/>
      <c r="N35" s="15"/>
      <c r="O35" s="52"/>
      <c r="P35" s="23"/>
      <c r="Q35" s="45" t="s">
        <v>115</v>
      </c>
      <c r="R35" s="47"/>
      <c r="S35" s="52"/>
      <c r="T35" s="23"/>
      <c r="U35" s="58"/>
      <c r="V35" s="59"/>
      <c r="W35" s="60"/>
      <c r="X35" s="52"/>
      <c r="Y35" s="23"/>
      <c r="Z35" s="15" t="s">
        <v>133</v>
      </c>
      <c r="AA35" s="52"/>
      <c r="AB35" s="23"/>
      <c r="AC35" s="15" t="s">
        <v>120</v>
      </c>
      <c r="AD35" s="52"/>
      <c r="AE35" s="23"/>
      <c r="AF35" s="45"/>
      <c r="AG35" s="46"/>
      <c r="AH35" s="46"/>
      <c r="AI35" s="46"/>
      <c r="AJ35" s="47"/>
      <c r="AK35" s="76"/>
      <c r="AL35" s="77"/>
      <c r="AM35" s="23"/>
      <c r="AN35" s="45"/>
      <c r="AO35" s="46"/>
      <c r="AP35" s="46"/>
      <c r="AQ35" s="46"/>
      <c r="AR35" s="47"/>
      <c r="AS35" s="76"/>
      <c r="AT35" s="77"/>
      <c r="AU35" s="23"/>
      <c r="AV35" s="24"/>
    </row>
    <row r="36" spans="12:48" x14ac:dyDescent="0.2">
      <c r="L36" s="22"/>
      <c r="M36" s="23"/>
      <c r="N36" s="45"/>
      <c r="O36" s="47"/>
      <c r="P36" s="23"/>
      <c r="Q36" s="45" t="s">
        <v>116</v>
      </c>
      <c r="R36" s="46"/>
      <c r="S36" s="47"/>
      <c r="T36" s="23"/>
      <c r="U36" s="45" t="s">
        <v>130</v>
      </c>
      <c r="V36" s="46"/>
      <c r="W36" s="46"/>
      <c r="X36" s="47"/>
      <c r="Y36" s="23"/>
      <c r="Z36" s="45" t="s">
        <v>134</v>
      </c>
      <c r="AA36" s="47"/>
      <c r="AB36" s="23"/>
      <c r="AC36" s="50" t="s">
        <v>121</v>
      </c>
      <c r="AD36" s="47"/>
      <c r="AE36" s="23"/>
      <c r="AF36" s="43" t="s">
        <v>126</v>
      </c>
      <c r="AG36" s="42"/>
      <c r="AH36" s="42"/>
      <c r="AI36" s="42"/>
      <c r="AJ36" s="42"/>
      <c r="AK36" s="42"/>
      <c r="AL36" s="40"/>
      <c r="AM36" s="23"/>
      <c r="AN36" s="45"/>
      <c r="AO36" s="46"/>
      <c r="AP36" s="46"/>
      <c r="AQ36" s="46"/>
      <c r="AR36" s="46"/>
      <c r="AS36" s="46"/>
      <c r="AT36" s="47"/>
      <c r="AU36" s="23"/>
      <c r="AV36" s="24"/>
    </row>
    <row r="37" spans="12:48" x14ac:dyDescent="0.2">
      <c r="L37" s="22"/>
      <c r="M37" s="23"/>
      <c r="N37" s="45"/>
      <c r="O37" s="47"/>
      <c r="P37" s="23"/>
      <c r="Q37" s="45" t="s">
        <v>117</v>
      </c>
      <c r="R37" s="46"/>
      <c r="S37" s="47"/>
      <c r="T37" s="23"/>
      <c r="U37" s="45" t="s">
        <v>128</v>
      </c>
      <c r="V37" s="46"/>
      <c r="W37" s="46"/>
      <c r="X37" s="47"/>
      <c r="Y37" s="23"/>
      <c r="Z37" s="45" t="s">
        <v>117</v>
      </c>
      <c r="AA37" s="47"/>
      <c r="AB37" s="23"/>
      <c r="AC37" s="50" t="s">
        <v>122</v>
      </c>
      <c r="AD37" s="47"/>
      <c r="AE37" s="23"/>
      <c r="AF37" s="41" t="s">
        <v>127</v>
      </c>
      <c r="AG37" s="42"/>
      <c r="AH37" s="42"/>
      <c r="AI37" s="42"/>
      <c r="AJ37" s="42"/>
      <c r="AK37" s="42"/>
      <c r="AL37" s="40"/>
      <c r="AM37" s="23"/>
      <c r="AN37" s="45"/>
      <c r="AO37" s="46"/>
      <c r="AP37" s="46"/>
      <c r="AQ37" s="46"/>
      <c r="AR37" s="46"/>
      <c r="AS37" s="46"/>
      <c r="AT37" s="47"/>
      <c r="AU37" s="23"/>
      <c r="AV37" s="24"/>
    </row>
    <row r="38" spans="12:48" x14ac:dyDescent="0.2">
      <c r="L38" s="22"/>
      <c r="M38" s="23"/>
      <c r="N38" s="45"/>
      <c r="O38" s="47"/>
      <c r="P38" s="23"/>
      <c r="Q38" s="45" t="s">
        <v>141</v>
      </c>
      <c r="R38" s="46"/>
      <c r="S38" s="47"/>
      <c r="T38" s="23"/>
      <c r="U38" s="45" t="s">
        <v>131</v>
      </c>
      <c r="V38" s="46"/>
      <c r="W38" s="46"/>
      <c r="X38" s="47"/>
      <c r="Y38" s="23"/>
      <c r="Z38" s="50" t="s">
        <v>141</v>
      </c>
      <c r="AA38" s="47"/>
      <c r="AB38" s="23"/>
      <c r="AC38" s="50" t="s">
        <v>123</v>
      </c>
      <c r="AD38" s="47"/>
      <c r="AE38" s="23"/>
      <c r="AF38" s="69" t="s">
        <v>128</v>
      </c>
      <c r="AG38" s="46"/>
      <c r="AH38" s="46"/>
      <c r="AI38" s="46"/>
      <c r="AJ38" s="46"/>
      <c r="AK38" s="46"/>
      <c r="AL38" s="47"/>
      <c r="AM38" s="23"/>
      <c r="AN38" s="45"/>
      <c r="AO38" s="46"/>
      <c r="AP38" s="46"/>
      <c r="AQ38" s="46"/>
      <c r="AR38" s="46"/>
      <c r="AS38" s="46"/>
      <c r="AT38" s="47"/>
      <c r="AU38" s="23"/>
      <c r="AV38" s="24"/>
    </row>
    <row r="39" spans="12:48" ht="12" customHeight="1" x14ac:dyDescent="0.2">
      <c r="L39" s="22"/>
      <c r="M39" s="23"/>
      <c r="N39" s="50"/>
      <c r="O39" s="47"/>
      <c r="P39" s="23"/>
      <c r="Q39" s="69" t="s">
        <v>145</v>
      </c>
      <c r="R39" s="46"/>
      <c r="S39" s="47"/>
      <c r="T39" s="23"/>
      <c r="U39" s="63"/>
      <c r="V39" s="46"/>
      <c r="W39" s="46"/>
      <c r="X39" s="47"/>
      <c r="Y39" s="23"/>
      <c r="Z39" s="63" t="s">
        <v>147</v>
      </c>
      <c r="AA39" s="47"/>
      <c r="AB39" s="23"/>
      <c r="AC39" s="69" t="s">
        <v>124</v>
      </c>
      <c r="AD39" s="47"/>
      <c r="AE39" s="23"/>
      <c r="AF39" s="69" t="s">
        <v>129</v>
      </c>
      <c r="AG39" s="46"/>
      <c r="AH39" s="46"/>
      <c r="AI39" s="46"/>
      <c r="AJ39" s="46"/>
      <c r="AK39" s="46"/>
      <c r="AL39" s="47"/>
      <c r="AM39" s="23"/>
      <c r="AN39" s="45"/>
      <c r="AO39" s="46"/>
      <c r="AP39" s="46"/>
      <c r="AQ39" s="46"/>
      <c r="AR39" s="46"/>
      <c r="AS39" s="46"/>
      <c r="AT39" s="47"/>
      <c r="AU39" s="23"/>
      <c r="AV39" s="24"/>
    </row>
    <row r="40" spans="12:48" ht="12" customHeight="1" thickBot="1" x14ac:dyDescent="0.25">
      <c r="L40" s="22"/>
      <c r="M40" s="23"/>
      <c r="N40" s="64"/>
      <c r="O40" s="49"/>
      <c r="P40" s="23"/>
      <c r="Q40" s="48" t="s">
        <v>118</v>
      </c>
      <c r="R40" s="66"/>
      <c r="S40" s="49"/>
      <c r="T40" s="23"/>
      <c r="U40" s="65"/>
      <c r="V40" s="66"/>
      <c r="W40" s="66"/>
      <c r="X40" s="49"/>
      <c r="Y40" s="23"/>
      <c r="Z40" s="48" t="s">
        <v>135</v>
      </c>
      <c r="AA40" s="49"/>
      <c r="AB40" s="23"/>
      <c r="AC40" s="48" t="s">
        <v>125</v>
      </c>
      <c r="AD40" s="49"/>
      <c r="AE40" s="23"/>
      <c r="AF40" s="68"/>
      <c r="AG40" s="66"/>
      <c r="AH40" s="66"/>
      <c r="AI40" s="66"/>
      <c r="AJ40" s="66"/>
      <c r="AK40" s="66"/>
      <c r="AL40" s="49"/>
      <c r="AM40" s="23"/>
      <c r="AN40" s="68"/>
      <c r="AO40" s="66"/>
      <c r="AP40" s="66"/>
      <c r="AQ40" s="66"/>
      <c r="AR40" s="66"/>
      <c r="AS40" s="66"/>
      <c r="AT40" s="49"/>
      <c r="AU40" s="23"/>
      <c r="AV40" s="24"/>
    </row>
    <row r="41" spans="12:48" ht="12" customHeight="1" x14ac:dyDescent="0.2">
      <c r="L41" s="22"/>
      <c r="M41" s="23"/>
      <c r="N41" s="13"/>
      <c r="O41" s="51">
        <f ca="1">AS34+1</f>
        <v>9</v>
      </c>
      <c r="P41" s="23"/>
      <c r="Q41" s="61"/>
      <c r="R41" s="54"/>
      <c r="S41" s="51">
        <f ca="1">O41+1</f>
        <v>10</v>
      </c>
      <c r="T41" s="23"/>
      <c r="U41" s="55" t="s">
        <v>152</v>
      </c>
      <c r="V41" s="56"/>
      <c r="W41" s="57"/>
      <c r="X41" s="51">
        <f ca="1">S41+1</f>
        <v>11</v>
      </c>
      <c r="Y41" s="23"/>
      <c r="Z41" s="15"/>
      <c r="AA41" s="51">
        <f ca="1">X41+1</f>
        <v>12</v>
      </c>
      <c r="AB41" s="23"/>
      <c r="AC41" s="13"/>
      <c r="AD41" s="51">
        <f ca="1">AA41+1</f>
        <v>13</v>
      </c>
      <c r="AE41" s="23"/>
      <c r="AF41" s="61"/>
      <c r="AG41" s="73"/>
      <c r="AH41" s="73"/>
      <c r="AI41" s="73"/>
      <c r="AJ41" s="54"/>
      <c r="AK41" s="74">
        <f ca="1">AD41+1</f>
        <v>14</v>
      </c>
      <c r="AL41" s="75"/>
      <c r="AM41" s="23"/>
      <c r="AN41" s="61"/>
      <c r="AO41" s="73"/>
      <c r="AP41" s="73"/>
      <c r="AQ41" s="73"/>
      <c r="AR41" s="54"/>
      <c r="AS41" s="74">
        <f ca="1">AK41+1</f>
        <v>15</v>
      </c>
      <c r="AT41" s="75"/>
      <c r="AU41" s="23"/>
      <c r="AV41" s="24"/>
    </row>
    <row r="42" spans="12:48" ht="12" customHeight="1" x14ac:dyDescent="0.2">
      <c r="L42" s="22"/>
      <c r="M42" s="23"/>
      <c r="N42" s="13"/>
      <c r="O42" s="52"/>
      <c r="P42" s="23"/>
      <c r="Q42" s="45"/>
      <c r="R42" s="47"/>
      <c r="S42" s="52"/>
      <c r="T42" s="23"/>
      <c r="U42" s="58" t="s">
        <v>153</v>
      </c>
      <c r="V42" s="59"/>
      <c r="W42" s="60"/>
      <c r="X42" s="52"/>
      <c r="Y42" s="23"/>
      <c r="Z42" s="14" t="s">
        <v>115</v>
      </c>
      <c r="AA42" s="52"/>
      <c r="AB42" s="23"/>
      <c r="AC42" s="15"/>
      <c r="AD42" s="52"/>
      <c r="AE42" s="23"/>
      <c r="AF42" s="50"/>
      <c r="AG42" s="46"/>
      <c r="AH42" s="46"/>
      <c r="AI42" s="46"/>
      <c r="AJ42" s="47"/>
      <c r="AK42" s="76"/>
      <c r="AL42" s="77"/>
      <c r="AM42" s="23"/>
      <c r="AN42" s="45"/>
      <c r="AO42" s="46"/>
      <c r="AP42" s="46"/>
      <c r="AQ42" s="46"/>
      <c r="AR42" s="47"/>
      <c r="AS42" s="76"/>
      <c r="AT42" s="77"/>
      <c r="AU42" s="23"/>
      <c r="AV42" s="24"/>
    </row>
    <row r="43" spans="12:48" x14ac:dyDescent="0.2">
      <c r="L43" s="22"/>
      <c r="M43" s="23"/>
      <c r="N43" s="45"/>
      <c r="O43" s="47"/>
      <c r="P43" s="23"/>
      <c r="Q43" s="50" t="s">
        <v>149</v>
      </c>
      <c r="R43" s="46"/>
      <c r="S43" s="47"/>
      <c r="T43" s="23"/>
      <c r="U43" s="50" t="s">
        <v>121</v>
      </c>
      <c r="V43" s="46"/>
      <c r="W43" s="46"/>
      <c r="X43" s="47"/>
      <c r="Y43" s="23"/>
      <c r="Z43" s="50" t="s">
        <v>116</v>
      </c>
      <c r="AA43" s="47"/>
      <c r="AB43" s="23"/>
      <c r="AC43" s="50" t="s">
        <v>126</v>
      </c>
      <c r="AD43" s="47"/>
      <c r="AE43" s="23"/>
      <c r="AF43" s="50" t="s">
        <v>146</v>
      </c>
      <c r="AG43" s="46"/>
      <c r="AH43" s="46"/>
      <c r="AI43" s="46"/>
      <c r="AJ43" s="46"/>
      <c r="AK43" s="46"/>
      <c r="AL43" s="47"/>
      <c r="AM43" s="23"/>
      <c r="AN43" s="45"/>
      <c r="AO43" s="46"/>
      <c r="AP43" s="46"/>
      <c r="AQ43" s="46"/>
      <c r="AR43" s="46"/>
      <c r="AS43" s="46"/>
      <c r="AT43" s="47"/>
      <c r="AU43" s="23"/>
      <c r="AV43" s="24"/>
    </row>
    <row r="44" spans="12:48" x14ac:dyDescent="0.2">
      <c r="L44" s="22"/>
      <c r="M44" s="23"/>
      <c r="N44" s="45"/>
      <c r="O44" s="47"/>
      <c r="P44" s="23"/>
      <c r="Q44" s="50" t="s">
        <v>137</v>
      </c>
      <c r="R44" s="46"/>
      <c r="S44" s="47"/>
      <c r="T44" s="23"/>
      <c r="U44" s="50" t="s">
        <v>122</v>
      </c>
      <c r="V44" s="46"/>
      <c r="W44" s="46"/>
      <c r="X44" s="47"/>
      <c r="Y44" s="23"/>
      <c r="Z44" s="50" t="s">
        <v>117</v>
      </c>
      <c r="AA44" s="47"/>
      <c r="AB44" s="23"/>
      <c r="AC44" s="50" t="s">
        <v>127</v>
      </c>
      <c r="AD44" s="47"/>
      <c r="AE44" s="23"/>
      <c r="AF44" s="69"/>
      <c r="AG44" s="46"/>
      <c r="AH44" s="46"/>
      <c r="AI44" s="46"/>
      <c r="AJ44" s="46"/>
      <c r="AK44" s="46"/>
      <c r="AL44" s="47"/>
      <c r="AM44" s="23"/>
      <c r="AN44" s="45"/>
      <c r="AO44" s="46"/>
      <c r="AP44" s="46"/>
      <c r="AQ44" s="46"/>
      <c r="AR44" s="46"/>
      <c r="AS44" s="46"/>
      <c r="AT44" s="47"/>
      <c r="AU44" s="23"/>
      <c r="AV44" s="24"/>
    </row>
    <row r="45" spans="12:48" x14ac:dyDescent="0.2">
      <c r="L45" s="22"/>
      <c r="M45" s="23"/>
      <c r="N45" s="45"/>
      <c r="O45" s="47"/>
      <c r="P45" s="23"/>
      <c r="Q45" s="50" t="s">
        <v>138</v>
      </c>
      <c r="R45" s="46"/>
      <c r="S45" s="47"/>
      <c r="T45" s="23"/>
      <c r="U45" s="50" t="s">
        <v>123</v>
      </c>
      <c r="V45" s="46"/>
      <c r="W45" s="46"/>
      <c r="X45" s="47"/>
      <c r="Y45" s="23"/>
      <c r="Z45" s="50" t="s">
        <v>141</v>
      </c>
      <c r="AA45" s="47"/>
      <c r="AB45" s="23"/>
      <c r="AC45" s="50" t="s">
        <v>142</v>
      </c>
      <c r="AD45" s="47"/>
      <c r="AE45" s="23"/>
      <c r="AF45" s="69"/>
      <c r="AG45" s="46"/>
      <c r="AH45" s="46"/>
      <c r="AI45" s="46"/>
      <c r="AJ45" s="46"/>
      <c r="AK45" s="46"/>
      <c r="AL45" s="47"/>
      <c r="AM45" s="23"/>
      <c r="AN45" s="45"/>
      <c r="AO45" s="46"/>
      <c r="AP45" s="46"/>
      <c r="AQ45" s="46"/>
      <c r="AR45" s="46"/>
      <c r="AS45" s="46"/>
      <c r="AT45" s="47"/>
      <c r="AU45" s="23"/>
      <c r="AV45" s="24"/>
    </row>
    <row r="46" spans="12:48" x14ac:dyDescent="0.2">
      <c r="L46" s="22"/>
      <c r="M46" s="23"/>
      <c r="N46" s="45"/>
      <c r="O46" s="47"/>
      <c r="P46" s="23"/>
      <c r="Q46" s="50" t="s">
        <v>139</v>
      </c>
      <c r="R46" s="46"/>
      <c r="S46" s="47"/>
      <c r="T46" s="23"/>
      <c r="U46" s="50" t="s">
        <v>124</v>
      </c>
      <c r="V46" s="46"/>
      <c r="W46" s="46"/>
      <c r="X46" s="47"/>
      <c r="Y46" s="23"/>
      <c r="Z46" s="50" t="s">
        <v>144</v>
      </c>
      <c r="AA46" s="47"/>
      <c r="AB46" s="23"/>
      <c r="AC46" s="69" t="s">
        <v>143</v>
      </c>
      <c r="AD46" s="47"/>
      <c r="AE46" s="23"/>
      <c r="AF46" s="50"/>
      <c r="AG46" s="46"/>
      <c r="AH46" s="46"/>
      <c r="AI46" s="46"/>
      <c r="AJ46" s="46"/>
      <c r="AK46" s="46"/>
      <c r="AL46" s="47"/>
      <c r="AM46" s="23"/>
      <c r="AN46" s="45"/>
      <c r="AO46" s="46"/>
      <c r="AP46" s="46"/>
      <c r="AQ46" s="46"/>
      <c r="AR46" s="46"/>
      <c r="AS46" s="46"/>
      <c r="AT46" s="47"/>
      <c r="AU46" s="23"/>
      <c r="AV46" s="24"/>
    </row>
    <row r="47" spans="12:48" ht="12.75" thickBot="1" x14ac:dyDescent="0.25">
      <c r="L47" s="22"/>
      <c r="M47" s="23"/>
      <c r="N47" s="68"/>
      <c r="O47" s="49"/>
      <c r="P47" s="23"/>
      <c r="Q47" s="48" t="s">
        <v>140</v>
      </c>
      <c r="R47" s="66"/>
      <c r="S47" s="49"/>
      <c r="T47" s="23"/>
      <c r="U47" s="65" t="s">
        <v>125</v>
      </c>
      <c r="V47" s="66"/>
      <c r="W47" s="66"/>
      <c r="X47" s="49"/>
      <c r="Y47" s="23"/>
      <c r="Z47" s="48" t="s">
        <v>118</v>
      </c>
      <c r="AA47" s="49"/>
      <c r="AB47" s="23"/>
      <c r="AC47" s="78"/>
      <c r="AD47" s="49"/>
      <c r="AE47" s="23"/>
      <c r="AF47" s="48"/>
      <c r="AG47" s="66"/>
      <c r="AH47" s="66"/>
      <c r="AI47" s="66"/>
      <c r="AJ47" s="66"/>
      <c r="AK47" s="66"/>
      <c r="AL47" s="49"/>
      <c r="AM47" s="23"/>
      <c r="AN47" s="68"/>
      <c r="AO47" s="66"/>
      <c r="AP47" s="66"/>
      <c r="AQ47" s="66"/>
      <c r="AR47" s="66"/>
      <c r="AS47" s="66"/>
      <c r="AT47" s="49"/>
      <c r="AU47" s="23"/>
      <c r="AV47" s="24"/>
    </row>
    <row r="48" spans="12:48" ht="12" customHeight="1" x14ac:dyDescent="0.2">
      <c r="L48" s="22"/>
      <c r="M48" s="23"/>
      <c r="N48" s="15"/>
      <c r="O48" s="51">
        <f ca="1">IF(AS41+1&gt;$B$118,"",AS41+1)</f>
        <v>16</v>
      </c>
      <c r="P48" s="23"/>
      <c r="Q48" s="61"/>
      <c r="R48" s="54"/>
      <c r="S48" s="51">
        <f ca="1">IF(O48="","",IF(O48+1&gt;$B$118,"",O48+1))</f>
        <v>17</v>
      </c>
      <c r="T48" s="23"/>
      <c r="U48" s="55" t="s">
        <v>155</v>
      </c>
      <c r="V48" s="56"/>
      <c r="W48" s="57"/>
      <c r="X48" s="51">
        <f ca="1">IF(S48="","",IF(S48+1&gt;$B$118,"",S48+1))</f>
        <v>18</v>
      </c>
      <c r="Y48" s="23"/>
      <c r="Z48" s="15"/>
      <c r="AA48" s="51">
        <f ca="1">IF(X48="","",IF(X48+1&gt;$B$118,"",X48+1))</f>
        <v>19</v>
      </c>
      <c r="AB48" s="23"/>
      <c r="AC48" s="15"/>
      <c r="AD48" s="51">
        <f ca="1">IF(AA48="","",IF(AA48+1&gt;$B$118,"",AA48+1))</f>
        <v>20</v>
      </c>
      <c r="AE48" s="23"/>
      <c r="AF48" s="61"/>
      <c r="AG48" s="73"/>
      <c r="AH48" s="73"/>
      <c r="AI48" s="73"/>
      <c r="AJ48" s="54"/>
      <c r="AK48" s="74">
        <f ca="1">IF(AD48="","",IF(AD48+1&gt;$B$118,"",AD48+1))</f>
        <v>21</v>
      </c>
      <c r="AL48" s="75"/>
      <c r="AM48" s="23"/>
      <c r="AN48" s="61"/>
      <c r="AO48" s="73"/>
      <c r="AP48" s="73"/>
      <c r="AQ48" s="73"/>
      <c r="AR48" s="54"/>
      <c r="AS48" s="74">
        <f ca="1">IF(AK48="","",IF(AK48+1&gt;$B$118,"",AK48+1))</f>
        <v>22</v>
      </c>
      <c r="AT48" s="75"/>
      <c r="AU48" s="23"/>
      <c r="AV48" s="24"/>
    </row>
    <row r="49" spans="12:48" ht="12" customHeight="1" x14ac:dyDescent="0.2">
      <c r="L49" s="22"/>
      <c r="M49" s="23"/>
      <c r="N49" s="15"/>
      <c r="O49" s="52"/>
      <c r="P49" s="23"/>
      <c r="Q49" s="45"/>
      <c r="R49" s="47"/>
      <c r="S49" s="52"/>
      <c r="T49" s="23"/>
      <c r="U49" s="58" t="s">
        <v>154</v>
      </c>
      <c r="V49" s="59"/>
      <c r="W49" s="60"/>
      <c r="X49" s="52"/>
      <c r="Y49" s="23"/>
      <c r="Z49" s="15"/>
      <c r="AA49" s="52"/>
      <c r="AB49" s="23"/>
      <c r="AC49" s="15" t="s">
        <v>115</v>
      </c>
      <c r="AD49" s="52"/>
      <c r="AE49" s="23"/>
      <c r="AF49" s="50"/>
      <c r="AG49" s="46"/>
      <c r="AH49" s="46"/>
      <c r="AI49" s="46"/>
      <c r="AJ49" s="47"/>
      <c r="AK49" s="76"/>
      <c r="AL49" s="77"/>
      <c r="AM49" s="23"/>
      <c r="AN49" s="45"/>
      <c r="AO49" s="46"/>
      <c r="AP49" s="46"/>
      <c r="AQ49" s="46"/>
      <c r="AR49" s="47"/>
      <c r="AS49" s="76"/>
      <c r="AT49" s="77"/>
      <c r="AU49" s="23"/>
      <c r="AV49" s="24"/>
    </row>
    <row r="50" spans="12:48" x14ac:dyDescent="0.2">
      <c r="L50" s="22"/>
      <c r="M50" s="23"/>
      <c r="N50" s="45"/>
      <c r="O50" s="47"/>
      <c r="P50" s="23"/>
      <c r="Q50" s="50" t="s">
        <v>146</v>
      </c>
      <c r="R50" s="46"/>
      <c r="S50" s="47"/>
      <c r="T50" s="23"/>
      <c r="U50" s="50" t="s">
        <v>134</v>
      </c>
      <c r="V50" s="46"/>
      <c r="W50" s="46"/>
      <c r="X50" s="47"/>
      <c r="Y50" s="23"/>
      <c r="Z50" s="50" t="s">
        <v>136</v>
      </c>
      <c r="AA50" s="47"/>
      <c r="AB50" s="23"/>
      <c r="AC50" s="50" t="s">
        <v>116</v>
      </c>
      <c r="AD50" s="47"/>
      <c r="AE50" s="23"/>
      <c r="AF50" s="50" t="s">
        <v>126</v>
      </c>
      <c r="AG50" s="46"/>
      <c r="AH50" s="46"/>
      <c r="AI50" s="46"/>
      <c r="AJ50" s="46"/>
      <c r="AK50" s="46"/>
      <c r="AL50" s="47"/>
      <c r="AM50" s="23"/>
      <c r="AN50" s="45"/>
      <c r="AO50" s="46"/>
      <c r="AP50" s="46"/>
      <c r="AQ50" s="46"/>
      <c r="AR50" s="46"/>
      <c r="AS50" s="46"/>
      <c r="AT50" s="47"/>
      <c r="AU50" s="23"/>
      <c r="AV50" s="24"/>
    </row>
    <row r="51" spans="12:48" x14ac:dyDescent="0.2">
      <c r="L51" s="22"/>
      <c r="M51" s="23"/>
      <c r="N51" s="45"/>
      <c r="O51" s="47"/>
      <c r="P51" s="23"/>
      <c r="Q51" s="50"/>
      <c r="R51" s="46"/>
      <c r="S51" s="47"/>
      <c r="T51" s="23"/>
      <c r="U51" s="50" t="s">
        <v>117</v>
      </c>
      <c r="V51" s="46"/>
      <c r="W51" s="46"/>
      <c r="X51" s="47"/>
      <c r="Y51" s="23"/>
      <c r="Z51" s="50" t="s">
        <v>137</v>
      </c>
      <c r="AA51" s="47"/>
      <c r="AB51" s="23"/>
      <c r="AC51" s="50" t="s">
        <v>148</v>
      </c>
      <c r="AD51" s="47"/>
      <c r="AE51" s="23"/>
      <c r="AF51" s="69" t="s">
        <v>127</v>
      </c>
      <c r="AG51" s="46"/>
      <c r="AH51" s="46"/>
      <c r="AI51" s="46"/>
      <c r="AJ51" s="46"/>
      <c r="AK51" s="46"/>
      <c r="AL51" s="47"/>
      <c r="AM51" s="23"/>
      <c r="AN51" s="45"/>
      <c r="AO51" s="46"/>
      <c r="AP51" s="46"/>
      <c r="AQ51" s="46"/>
      <c r="AR51" s="46"/>
      <c r="AS51" s="46"/>
      <c r="AT51" s="47"/>
      <c r="AU51" s="23"/>
      <c r="AV51" s="24"/>
    </row>
    <row r="52" spans="12:48" x14ac:dyDescent="0.2">
      <c r="L52" s="22"/>
      <c r="M52" s="23"/>
      <c r="N52" s="50"/>
      <c r="O52" s="47"/>
      <c r="P52" s="23"/>
      <c r="Q52" s="41"/>
      <c r="R52" s="42"/>
      <c r="S52" s="40"/>
      <c r="T52" s="23"/>
      <c r="U52" s="50" t="s">
        <v>141</v>
      </c>
      <c r="V52" s="46"/>
      <c r="W52" s="46"/>
      <c r="X52" s="47"/>
      <c r="Y52" s="23"/>
      <c r="Z52" s="50" t="s">
        <v>138</v>
      </c>
      <c r="AA52" s="47"/>
      <c r="AB52" s="23"/>
      <c r="AC52" s="50" t="s">
        <v>141</v>
      </c>
      <c r="AD52" s="47"/>
      <c r="AE52" s="23"/>
      <c r="AF52" s="69" t="s">
        <v>143</v>
      </c>
      <c r="AG52" s="46"/>
      <c r="AH52" s="46"/>
      <c r="AI52" s="46"/>
      <c r="AJ52" s="46"/>
      <c r="AK52" s="46"/>
      <c r="AL52" s="47"/>
      <c r="AM52" s="23"/>
      <c r="AN52" s="45"/>
      <c r="AO52" s="46"/>
      <c r="AP52" s="46"/>
      <c r="AQ52" s="46"/>
      <c r="AR52" s="46"/>
      <c r="AS52" s="46"/>
      <c r="AT52" s="47"/>
      <c r="AU52" s="23"/>
      <c r="AV52" s="24"/>
    </row>
    <row r="53" spans="12:48" x14ac:dyDescent="0.2">
      <c r="L53" s="22"/>
      <c r="M53" s="23"/>
      <c r="N53" s="45"/>
      <c r="O53" s="47"/>
      <c r="P53" s="23"/>
      <c r="Q53" s="41"/>
      <c r="R53" s="42"/>
      <c r="S53" s="40"/>
      <c r="T53" s="23"/>
      <c r="U53" s="63" t="s">
        <v>144</v>
      </c>
      <c r="V53" s="46"/>
      <c r="W53" s="46"/>
      <c r="X53" s="47"/>
      <c r="Y53" s="23"/>
      <c r="Z53" s="50" t="s">
        <v>139</v>
      </c>
      <c r="AA53" s="47"/>
      <c r="AB53" s="23"/>
      <c r="AC53" s="50" t="s">
        <v>150</v>
      </c>
      <c r="AD53" s="47"/>
      <c r="AE53" s="23"/>
      <c r="AF53" s="50" t="s">
        <v>147</v>
      </c>
      <c r="AG53" s="46"/>
      <c r="AH53" s="46"/>
      <c r="AI53" s="46"/>
      <c r="AJ53" s="46"/>
      <c r="AK53" s="46"/>
      <c r="AL53" s="47"/>
      <c r="AM53" s="23"/>
      <c r="AN53" s="45"/>
      <c r="AO53" s="46"/>
      <c r="AP53" s="46"/>
      <c r="AQ53" s="46"/>
      <c r="AR53" s="46"/>
      <c r="AS53" s="46"/>
      <c r="AT53" s="47"/>
      <c r="AU53" s="23"/>
      <c r="AV53" s="24"/>
    </row>
    <row r="54" spans="12:48" ht="12.75" thickBot="1" x14ac:dyDescent="0.25">
      <c r="L54" s="22"/>
      <c r="M54" s="23"/>
      <c r="N54" s="64"/>
      <c r="O54" s="49"/>
      <c r="P54" s="23"/>
      <c r="Q54" s="65"/>
      <c r="R54" s="66"/>
      <c r="S54" s="49"/>
      <c r="T54" s="23"/>
      <c r="U54" s="67" t="s">
        <v>135</v>
      </c>
      <c r="V54" s="66"/>
      <c r="W54" s="66"/>
      <c r="X54" s="49"/>
      <c r="Y54" s="23"/>
      <c r="Z54" s="48" t="s">
        <v>140</v>
      </c>
      <c r="AA54" s="49"/>
      <c r="AB54" s="23"/>
      <c r="AC54" s="67" t="s">
        <v>142</v>
      </c>
      <c r="AD54" s="49"/>
      <c r="AE54" s="23"/>
      <c r="AF54" s="68"/>
      <c r="AG54" s="66"/>
      <c r="AH54" s="66"/>
      <c r="AI54" s="66"/>
      <c r="AJ54" s="66"/>
      <c r="AK54" s="66"/>
      <c r="AL54" s="49"/>
      <c r="AM54" s="23"/>
      <c r="AN54" s="68"/>
      <c r="AO54" s="66"/>
      <c r="AP54" s="66"/>
      <c r="AQ54" s="66"/>
      <c r="AR54" s="66"/>
      <c r="AS54" s="66"/>
      <c r="AT54" s="49"/>
      <c r="AU54" s="23"/>
      <c r="AV54" s="24"/>
    </row>
    <row r="55" spans="12:48" ht="12" customHeight="1" x14ac:dyDescent="0.2">
      <c r="L55" s="22"/>
      <c r="M55" s="23"/>
      <c r="N55" s="15"/>
      <c r="O55" s="51">
        <f ca="1">IF(AS48="","",IF(AS48+1&gt;$B$118,"",AS48+1))</f>
        <v>23</v>
      </c>
      <c r="P55" s="23"/>
      <c r="Q55" s="53" t="s">
        <v>132</v>
      </c>
      <c r="R55" s="54"/>
      <c r="S55" s="51">
        <f ca="1">IF(O55="","",IF(O55+1&gt;$B$118,"",O55+1))</f>
        <v>24</v>
      </c>
      <c r="T55" s="23"/>
      <c r="U55" s="55" t="s">
        <v>152</v>
      </c>
      <c r="V55" s="56"/>
      <c r="W55" s="57"/>
      <c r="X55" s="51">
        <f ca="1">IF(S55="","",IF(S55+1&gt;$B$118,"",S55+1))</f>
        <v>25</v>
      </c>
      <c r="Y55" s="23"/>
      <c r="Z55" s="15"/>
      <c r="AA55" s="51">
        <f ca="1">IF(X55="","",IF(X55+1&gt;$B$118,"",X55+1))</f>
        <v>26</v>
      </c>
      <c r="AB55" s="23"/>
      <c r="AC55" s="15"/>
      <c r="AD55" s="51">
        <f ca="1">IF(AA55="","",IF(AA55+1&gt;$B$118,"",AA55+1))</f>
        <v>27</v>
      </c>
      <c r="AE55" s="23"/>
      <c r="AF55" s="61"/>
      <c r="AG55" s="73"/>
      <c r="AH55" s="73"/>
      <c r="AI55" s="73"/>
      <c r="AJ55" s="54"/>
      <c r="AK55" s="74">
        <f ca="1">IF(AD55="","",IF(AD55+1&gt;$B$118,"",AD55+1))</f>
        <v>28</v>
      </c>
      <c r="AL55" s="75"/>
      <c r="AM55" s="23"/>
      <c r="AN55" s="61"/>
      <c r="AO55" s="73"/>
      <c r="AP55" s="73"/>
      <c r="AQ55" s="73"/>
      <c r="AR55" s="54"/>
      <c r="AS55" s="74" t="str">
        <f ca="1">IF(AK55="","",IF(AK55+1&gt;$B$118,"",AK55+1))</f>
        <v/>
      </c>
      <c r="AT55" s="75"/>
      <c r="AU55" s="23"/>
      <c r="AV55" s="24"/>
    </row>
    <row r="56" spans="12:48" ht="12" customHeight="1" x14ac:dyDescent="0.2">
      <c r="L56" s="22"/>
      <c r="M56" s="23"/>
      <c r="N56" s="15"/>
      <c r="O56" s="52"/>
      <c r="P56" s="23"/>
      <c r="Q56" s="50" t="s">
        <v>133</v>
      </c>
      <c r="R56" s="47"/>
      <c r="S56" s="52"/>
      <c r="T56" s="23"/>
      <c r="U56" s="58" t="s">
        <v>153</v>
      </c>
      <c r="V56" s="59"/>
      <c r="W56" s="60"/>
      <c r="X56" s="52"/>
      <c r="Y56" s="23"/>
      <c r="Z56" s="15"/>
      <c r="AA56" s="52"/>
      <c r="AB56" s="23"/>
      <c r="AC56" s="15"/>
      <c r="AD56" s="52"/>
      <c r="AE56" s="23"/>
      <c r="AF56" s="50"/>
      <c r="AG56" s="46"/>
      <c r="AH56" s="46"/>
      <c r="AI56" s="46"/>
      <c r="AJ56" s="47"/>
      <c r="AK56" s="76"/>
      <c r="AL56" s="77"/>
      <c r="AM56" s="23"/>
      <c r="AN56" s="45"/>
      <c r="AO56" s="46"/>
      <c r="AP56" s="46"/>
      <c r="AQ56" s="46"/>
      <c r="AR56" s="47"/>
      <c r="AS56" s="76"/>
      <c r="AT56" s="77"/>
      <c r="AU56" s="23"/>
      <c r="AV56" s="24"/>
    </row>
    <row r="57" spans="12:48" x14ac:dyDescent="0.2">
      <c r="L57" s="22"/>
      <c r="M57" s="23"/>
      <c r="N57" s="45"/>
      <c r="O57" s="47"/>
      <c r="P57" s="23"/>
      <c r="Q57" s="50" t="s">
        <v>134</v>
      </c>
      <c r="R57" s="46"/>
      <c r="S57" s="47"/>
      <c r="T57" s="23"/>
      <c r="U57" s="50" t="s">
        <v>121</v>
      </c>
      <c r="V57" s="46"/>
      <c r="W57" s="46"/>
      <c r="X57" s="47"/>
      <c r="Y57" s="23"/>
      <c r="Z57" s="50" t="s">
        <v>126</v>
      </c>
      <c r="AA57" s="47"/>
      <c r="AB57" s="23"/>
      <c r="AC57" s="45" t="s">
        <v>146</v>
      </c>
      <c r="AD57" s="47"/>
      <c r="AE57" s="23"/>
      <c r="AF57" s="45" t="s">
        <v>146</v>
      </c>
      <c r="AG57" s="46"/>
      <c r="AH57" s="46"/>
      <c r="AI57" s="46"/>
      <c r="AJ57" s="46"/>
      <c r="AK57" s="46"/>
      <c r="AL57" s="47"/>
      <c r="AM57" s="23"/>
      <c r="AN57" s="45"/>
      <c r="AO57" s="46"/>
      <c r="AP57" s="46"/>
      <c r="AQ57" s="46"/>
      <c r="AR57" s="46"/>
      <c r="AS57" s="46"/>
      <c r="AT57" s="47"/>
      <c r="AU57" s="23"/>
      <c r="AV57" s="24"/>
    </row>
    <row r="58" spans="12:48" x14ac:dyDescent="0.2">
      <c r="L58" s="22"/>
      <c r="M58" s="23"/>
      <c r="N58" s="45"/>
      <c r="O58" s="47"/>
      <c r="P58" s="23"/>
      <c r="Q58" s="50" t="s">
        <v>148</v>
      </c>
      <c r="R58" s="46"/>
      <c r="S58" s="47"/>
      <c r="T58" s="23"/>
      <c r="U58" s="50" t="s">
        <v>122</v>
      </c>
      <c r="V58" s="46"/>
      <c r="W58" s="46"/>
      <c r="X58" s="47"/>
      <c r="Y58" s="23"/>
      <c r="Z58" s="50" t="s">
        <v>127</v>
      </c>
      <c r="AA58" s="47"/>
      <c r="AB58" s="23"/>
      <c r="AC58" s="45"/>
      <c r="AD58" s="47"/>
      <c r="AE58" s="23"/>
      <c r="AF58" s="63"/>
      <c r="AG58" s="46"/>
      <c r="AH58" s="46"/>
      <c r="AI58" s="46"/>
      <c r="AJ58" s="46"/>
      <c r="AK58" s="46"/>
      <c r="AL58" s="47"/>
      <c r="AM58" s="23"/>
      <c r="AN58" s="45"/>
      <c r="AO58" s="46"/>
      <c r="AP58" s="46"/>
      <c r="AQ58" s="46"/>
      <c r="AR58" s="46"/>
      <c r="AS58" s="46"/>
      <c r="AT58" s="47"/>
      <c r="AU58" s="23"/>
      <c r="AV58" s="24"/>
    </row>
    <row r="59" spans="12:48" x14ac:dyDescent="0.2">
      <c r="L59" s="22"/>
      <c r="M59" s="23"/>
      <c r="N59" s="45"/>
      <c r="O59" s="47"/>
      <c r="P59" s="23"/>
      <c r="Q59" s="50" t="s">
        <v>141</v>
      </c>
      <c r="R59" s="46"/>
      <c r="S59" s="47"/>
      <c r="T59" s="23"/>
      <c r="U59" s="50" t="s">
        <v>123</v>
      </c>
      <c r="V59" s="46"/>
      <c r="W59" s="46"/>
      <c r="X59" s="47"/>
      <c r="Y59" s="23"/>
      <c r="Z59" s="50" t="s">
        <v>144</v>
      </c>
      <c r="AA59" s="47"/>
      <c r="AB59" s="23"/>
      <c r="AC59" s="45"/>
      <c r="AD59" s="47"/>
      <c r="AE59" s="23"/>
      <c r="AF59" s="63"/>
      <c r="AG59" s="46"/>
      <c r="AH59" s="46"/>
      <c r="AI59" s="46"/>
      <c r="AJ59" s="46"/>
      <c r="AK59" s="46"/>
      <c r="AL59" s="47"/>
      <c r="AM59" s="23"/>
      <c r="AN59" s="45"/>
      <c r="AO59" s="46"/>
      <c r="AP59" s="46"/>
      <c r="AQ59" s="46"/>
      <c r="AR59" s="46"/>
      <c r="AS59" s="46"/>
      <c r="AT59" s="47"/>
      <c r="AU59" s="23"/>
      <c r="AV59" s="24"/>
    </row>
    <row r="60" spans="12:48" x14ac:dyDescent="0.2">
      <c r="L60" s="22"/>
      <c r="M60" s="23"/>
      <c r="N60" s="45"/>
      <c r="O60" s="47"/>
      <c r="P60" s="23"/>
      <c r="Q60" s="69" t="s">
        <v>139</v>
      </c>
      <c r="R60" s="46"/>
      <c r="S60" s="47"/>
      <c r="T60" s="23"/>
      <c r="U60" s="69" t="s">
        <v>124</v>
      </c>
      <c r="V60" s="46"/>
      <c r="W60" s="46"/>
      <c r="X60" s="47"/>
      <c r="Y60" s="23"/>
      <c r="Z60" s="50" t="s">
        <v>143</v>
      </c>
      <c r="AA60" s="47"/>
      <c r="AB60" s="23"/>
      <c r="AC60" s="69"/>
      <c r="AD60" s="47"/>
      <c r="AE60" s="23"/>
      <c r="AF60" s="50"/>
      <c r="AG60" s="46"/>
      <c r="AH60" s="46"/>
      <c r="AI60" s="46"/>
      <c r="AJ60" s="46"/>
      <c r="AK60" s="46"/>
      <c r="AL60" s="47"/>
      <c r="AM60" s="23"/>
      <c r="AN60" s="45"/>
      <c r="AO60" s="46"/>
      <c r="AP60" s="46"/>
      <c r="AQ60" s="46"/>
      <c r="AR60" s="46"/>
      <c r="AS60" s="46"/>
      <c r="AT60" s="47"/>
      <c r="AU60" s="23"/>
      <c r="AV60" s="24"/>
    </row>
    <row r="61" spans="12:48" ht="12.75" thickBot="1" x14ac:dyDescent="0.25">
      <c r="L61" s="22"/>
      <c r="M61" s="23"/>
      <c r="N61" s="68"/>
      <c r="O61" s="49"/>
      <c r="P61" s="23"/>
      <c r="Q61" s="48" t="s">
        <v>118</v>
      </c>
      <c r="R61" s="66"/>
      <c r="S61" s="49"/>
      <c r="T61" s="23"/>
      <c r="U61" s="48" t="s">
        <v>125</v>
      </c>
      <c r="V61" s="66"/>
      <c r="W61" s="66"/>
      <c r="X61" s="49"/>
      <c r="Y61" s="23"/>
      <c r="Z61" s="48"/>
      <c r="AA61" s="49"/>
      <c r="AB61" s="31"/>
      <c r="AC61" s="48"/>
      <c r="AD61" s="49"/>
      <c r="AE61" s="23"/>
      <c r="AF61" s="68"/>
      <c r="AG61" s="66"/>
      <c r="AH61" s="66"/>
      <c r="AI61" s="66"/>
      <c r="AJ61" s="66"/>
      <c r="AK61" s="66"/>
      <c r="AL61" s="49"/>
      <c r="AM61" s="23"/>
      <c r="AN61" s="68"/>
      <c r="AO61" s="66"/>
      <c r="AP61" s="66"/>
      <c r="AQ61" s="66"/>
      <c r="AR61" s="66"/>
      <c r="AS61" s="66"/>
      <c r="AT61" s="49"/>
      <c r="AU61" s="23"/>
      <c r="AV61" s="24"/>
    </row>
    <row r="62" spans="12:48" ht="12" customHeight="1" x14ac:dyDescent="0.2">
      <c r="L62" s="22"/>
      <c r="M62" s="23"/>
      <c r="N62" s="15"/>
      <c r="O62" s="51" t="str">
        <f ca="1">IF(AS55="","",IF(AS55+1&gt;$B$118,"",AS55+1))</f>
        <v/>
      </c>
      <c r="P62" s="23"/>
      <c r="Q62" s="61"/>
      <c r="R62" s="54"/>
      <c r="S62" s="51" t="str">
        <f ca="1">IF(O62="","",IF(O62+1&gt;$B$118,"",O62+1))</f>
        <v/>
      </c>
      <c r="T62" s="23"/>
      <c r="U62" s="55"/>
      <c r="V62" s="56"/>
      <c r="W62" s="57"/>
      <c r="X62" s="51" t="str">
        <f ca="1">IF(S62="","",IF(S62+1&gt;$B$118,"",S62+1))</f>
        <v/>
      </c>
      <c r="Y62" s="23"/>
      <c r="Z62" s="45"/>
      <c r="AA62" s="46"/>
      <c r="AB62" s="46"/>
      <c r="AC62" s="46"/>
      <c r="AD62" s="47"/>
      <c r="AE62" s="23"/>
      <c r="AF62" s="70" t="str">
        <f>IF(RIGHT(B122,4)+0&lt;1900,"",TEXT(B122,"mmmm")&amp;" "&amp;TEXT(B122,"yyyy"))</f>
        <v>January 2025</v>
      </c>
      <c r="AG62" s="71"/>
      <c r="AH62" s="71"/>
      <c r="AI62" s="71"/>
      <c r="AJ62" s="71"/>
      <c r="AK62" s="71"/>
      <c r="AL62" s="72"/>
      <c r="AM62" s="23"/>
      <c r="AN62" s="70" t="str">
        <f>TEXT(B117,"mmmm")&amp;" "&amp;TEXT(B117,"yyyy")</f>
        <v>March 2025</v>
      </c>
      <c r="AO62" s="71"/>
      <c r="AP62" s="71"/>
      <c r="AQ62" s="71"/>
      <c r="AR62" s="71"/>
      <c r="AS62" s="71"/>
      <c r="AT62" s="72"/>
      <c r="AU62" s="23"/>
      <c r="AV62" s="24"/>
    </row>
    <row r="63" spans="12:48" ht="12" customHeight="1" x14ac:dyDescent="0.2">
      <c r="L63" s="22"/>
      <c r="M63" s="23"/>
      <c r="N63" s="15" t="s">
        <v>8</v>
      </c>
      <c r="O63" s="52"/>
      <c r="P63" s="23"/>
      <c r="Q63" s="45"/>
      <c r="R63" s="47"/>
      <c r="S63" s="52"/>
      <c r="T63" s="23"/>
      <c r="U63" s="58"/>
      <c r="V63" s="59"/>
      <c r="W63" s="60"/>
      <c r="X63" s="52"/>
      <c r="Y63" s="23"/>
      <c r="Z63" s="45" t="s">
        <v>9</v>
      </c>
      <c r="AA63" s="46"/>
      <c r="AB63" s="46"/>
      <c r="AC63" s="46"/>
      <c r="AD63" s="47"/>
      <c r="AE63" s="23"/>
      <c r="AF63" s="7" t="str">
        <f ca="1">INDEX(INDIRECT(IF($R$6="","shortDays_EN","shortDays_"&amp;selectedLang)),MATCH(1,dayNum,0))</f>
        <v>Su</v>
      </c>
      <c r="AG63" s="8" t="str">
        <f ca="1">INDEX(INDIRECT(IF($R$6="","shortDays_EN","shortDays_"&amp;selectedLang)),MATCH(2,dayNum,0))</f>
        <v>M</v>
      </c>
      <c r="AH63" s="8" t="str">
        <f ca="1">INDEX(INDIRECT(IF($R$6="","shortDays_EN","shortDays_"&amp;selectedLang)),MATCH(3,dayNum,0))</f>
        <v>T</v>
      </c>
      <c r="AI63" s="8" t="str">
        <f ca="1">INDEX(INDIRECT(IF($R$6="","shortDays_EN","shortDays_"&amp;selectedLang)),MATCH(4,dayNum,0))</f>
        <v>W</v>
      </c>
      <c r="AJ63" s="8" t="str">
        <f ca="1">INDEX(INDIRECT(IF($R$6="","shortDays_EN","shortDays_"&amp;selectedLang)),MATCH(5,dayNum,0))</f>
        <v>Th</v>
      </c>
      <c r="AK63" s="8" t="str">
        <f ca="1">INDEX(INDIRECT(IF($R$6="","shortDays_EN","shortDays_"&amp;selectedLang)),MATCH(6,dayNum,0))</f>
        <v>F</v>
      </c>
      <c r="AL63" s="9" t="str">
        <f ca="1">INDEX(INDIRECT(IF($R$6="","shortDays_EN","shortDays_"&amp;selectedLang)),MATCH(7,dayNum,0))</f>
        <v>Sa</v>
      </c>
      <c r="AM63" s="23"/>
      <c r="AN63" s="7" t="str">
        <f ca="1">INDEX(INDIRECT(IF($R$6="","shortDays_EN","shortDays_"&amp;selectedLang)),MATCH(1,dayNum,0))</f>
        <v>Su</v>
      </c>
      <c r="AO63" s="8" t="str">
        <f ca="1">INDEX(INDIRECT(IF($R$6="","shortDays_EN","shortDays_"&amp;selectedLang)),MATCH(2,dayNum,0))</f>
        <v>M</v>
      </c>
      <c r="AP63" s="8" t="str">
        <f ca="1">INDEX(INDIRECT(IF($R$6="","shortDays_EN","shortDays_"&amp;selectedLang)),MATCH(3,dayNum,0))</f>
        <v>T</v>
      </c>
      <c r="AQ63" s="8" t="str">
        <f ca="1">INDEX(INDIRECT(IF($R$6="","shortDays_EN","shortDays_"&amp;selectedLang)),MATCH(4,dayNum,0))</f>
        <v>W</v>
      </c>
      <c r="AR63" s="8" t="str">
        <f ca="1">INDEX(INDIRECT(IF($R$6="","shortDays_EN","shortDays_"&amp;selectedLang)),MATCH(5,dayNum,0))</f>
        <v>Th</v>
      </c>
      <c r="AS63" s="8" t="str">
        <f ca="1">INDEX(INDIRECT(IF($R$6="","shortDays_EN","shortDays_"&amp;selectedLang)),MATCH(6,dayNum,0))</f>
        <v>F</v>
      </c>
      <c r="AT63" s="9" t="str">
        <f ca="1">INDEX(INDIRECT(IF($R$6="","shortDays_EN","shortDays_"&amp;selectedLang)),MATCH(7,dayNum,0))</f>
        <v>Sa</v>
      </c>
      <c r="AU63" s="23"/>
      <c r="AV63" s="24"/>
    </row>
    <row r="64" spans="12:48" ht="12" customHeight="1" x14ac:dyDescent="0.2">
      <c r="L64" s="22"/>
      <c r="M64" s="23"/>
      <c r="N64" s="39" t="s">
        <v>114</v>
      </c>
      <c r="O64" s="40"/>
      <c r="P64" s="23"/>
      <c r="Q64" s="45"/>
      <c r="R64" s="46"/>
      <c r="S64" s="47"/>
      <c r="T64" s="23"/>
      <c r="U64" s="45"/>
      <c r="V64" s="46"/>
      <c r="W64" s="46"/>
      <c r="X64" s="47"/>
      <c r="Y64" s="23"/>
      <c r="Z64" s="45" t="s">
        <v>112</v>
      </c>
      <c r="AA64" s="46"/>
      <c r="AB64" s="46"/>
      <c r="AC64" s="46"/>
      <c r="AD64" s="47"/>
      <c r="AE64" s="23"/>
      <c r="AF64" s="32" t="str">
        <f ca="1">IF($B$125=N21,1,"")</f>
        <v/>
      </c>
      <c r="AG64" s="33" t="str">
        <f ca="1">IF(AF64&lt;&gt;"",AF64+1,IF(Q21=$B$125,1,""))</f>
        <v/>
      </c>
      <c r="AH64" s="33" t="str">
        <f ca="1">IF(AG64&lt;&gt;"",AG64+1,IF(U21=$B$125,1,""))</f>
        <v/>
      </c>
      <c r="AI64" s="33">
        <f ca="1">IF(AH64&lt;&gt;"",AH64+1,IF(Z21=$B$125,1,""))</f>
        <v>1</v>
      </c>
      <c r="AJ64" s="33">
        <f ca="1">IF(AI64&lt;&gt;"",AI64+1,IF(AC21=$B$125,1,""))</f>
        <v>2</v>
      </c>
      <c r="AK64" s="33">
        <f ca="1">IF(AJ64&lt;&gt;"",AJ64+1,IF(AF21=$B$125,1,""))</f>
        <v>3</v>
      </c>
      <c r="AL64" s="34">
        <f ca="1">IF(AK64&lt;&gt;"",AK64+1,IF(AN21=$B$125,1,""))</f>
        <v>4</v>
      </c>
      <c r="AM64" s="23"/>
      <c r="AN64" s="32" t="str">
        <f ca="1">IF($C$125=N21,1,"")</f>
        <v/>
      </c>
      <c r="AO64" s="33" t="str">
        <f ca="1">IF(AN64&lt;&gt;"",AN64+1,IF(Q21=$C$125,1,""))</f>
        <v/>
      </c>
      <c r="AP64" s="33" t="str">
        <f ca="1">IF(AO64&lt;&gt;"",AO64+1,IF(U21=$C$125,1,""))</f>
        <v/>
      </c>
      <c r="AQ64" s="33" t="str">
        <f ca="1">IF(AP64&lt;&gt;"",AP64+1,IF(Z21=$C$125,1,""))</f>
        <v/>
      </c>
      <c r="AR64" s="33" t="str">
        <f ca="1">IF(AQ64&lt;&gt;"",AQ64+1,IF(AC21=$C$125,1,""))</f>
        <v/>
      </c>
      <c r="AS64" s="33" t="str">
        <f ca="1">IF(AR64&lt;&gt;"",AR64+1,IF(AF21=$C$125,1,""))</f>
        <v/>
      </c>
      <c r="AT64" s="34">
        <f ca="1">IF(AS64&lt;&gt;"",AS64+1,IF(AN21=$C$125,1,""))</f>
        <v>1</v>
      </c>
      <c r="AU64" s="23"/>
      <c r="AV64" s="24"/>
    </row>
    <row r="65" spans="1:48" ht="12" customHeight="1" x14ac:dyDescent="0.2">
      <c r="A65" s="35"/>
      <c r="B65" s="35"/>
      <c r="C65" s="35"/>
      <c r="D65" s="35"/>
      <c r="E65" s="35"/>
      <c r="F65" s="35"/>
      <c r="G65" s="35"/>
      <c r="H65" s="35"/>
      <c r="I65" s="35"/>
      <c r="J65" s="16"/>
      <c r="K65" s="35"/>
      <c r="L65" s="22"/>
      <c r="M65" s="23"/>
      <c r="N65" s="39" t="s">
        <v>10</v>
      </c>
      <c r="O65" s="40"/>
      <c r="P65" s="23"/>
      <c r="Q65" s="45"/>
      <c r="R65" s="46"/>
      <c r="S65" s="47"/>
      <c r="T65" s="23"/>
      <c r="U65" s="45"/>
      <c r="V65" s="46"/>
      <c r="W65" s="46"/>
      <c r="X65" s="47"/>
      <c r="Y65" s="23"/>
      <c r="Z65" s="45" t="s">
        <v>113</v>
      </c>
      <c r="AA65" s="46"/>
      <c r="AB65" s="46"/>
      <c r="AC65" s="46"/>
      <c r="AD65" s="47"/>
      <c r="AE65" s="23"/>
      <c r="AF65" s="32">
        <f ca="1">AL64+1</f>
        <v>5</v>
      </c>
      <c r="AG65" s="33">
        <f t="shared" ref="AG65:AL66" ca="1" si="0">AF65+1</f>
        <v>6</v>
      </c>
      <c r="AH65" s="33">
        <f t="shared" ca="1" si="0"/>
        <v>7</v>
      </c>
      <c r="AI65" s="33">
        <f t="shared" ca="1" si="0"/>
        <v>8</v>
      </c>
      <c r="AJ65" s="33">
        <f t="shared" ca="1" si="0"/>
        <v>9</v>
      </c>
      <c r="AK65" s="33">
        <f t="shared" ca="1" si="0"/>
        <v>10</v>
      </c>
      <c r="AL65" s="34">
        <f t="shared" ca="1" si="0"/>
        <v>11</v>
      </c>
      <c r="AM65" s="23"/>
      <c r="AN65" s="32">
        <f ca="1">AT64+1</f>
        <v>2</v>
      </c>
      <c r="AO65" s="33">
        <f t="shared" ref="AO65:AT66" ca="1" si="1">AN65+1</f>
        <v>3</v>
      </c>
      <c r="AP65" s="33">
        <f t="shared" ca="1" si="1"/>
        <v>4</v>
      </c>
      <c r="AQ65" s="33">
        <f t="shared" ca="1" si="1"/>
        <v>5</v>
      </c>
      <c r="AR65" s="33">
        <f t="shared" ca="1" si="1"/>
        <v>6</v>
      </c>
      <c r="AS65" s="33">
        <f t="shared" ca="1" si="1"/>
        <v>7</v>
      </c>
      <c r="AT65" s="34">
        <f t="shared" ca="1" si="1"/>
        <v>8</v>
      </c>
      <c r="AU65" s="23"/>
      <c r="AV65" s="24"/>
    </row>
    <row r="66" spans="1:48" x14ac:dyDescent="0.2">
      <c r="A66" s="35"/>
      <c r="B66" s="35"/>
      <c r="C66" s="35"/>
      <c r="D66" s="35"/>
      <c r="E66" s="35"/>
      <c r="F66" s="35"/>
      <c r="G66" s="35"/>
      <c r="H66" s="35"/>
      <c r="I66" s="35"/>
      <c r="J66" s="16"/>
      <c r="K66" s="35"/>
      <c r="L66" s="22"/>
      <c r="M66" s="23"/>
      <c r="N66" s="39" t="s">
        <v>11</v>
      </c>
      <c r="O66" s="40"/>
      <c r="P66" s="23"/>
      <c r="Q66" s="45"/>
      <c r="R66" s="46"/>
      <c r="S66" s="47"/>
      <c r="T66" s="23"/>
      <c r="U66" s="45"/>
      <c r="V66" s="46"/>
      <c r="W66" s="46"/>
      <c r="X66" s="47"/>
      <c r="Y66" s="23"/>
      <c r="Z66" s="45" t="s">
        <v>111</v>
      </c>
      <c r="AA66" s="46"/>
      <c r="AB66" s="46"/>
      <c r="AC66" s="46"/>
      <c r="AD66" s="47"/>
      <c r="AE66" s="23"/>
      <c r="AF66" s="32">
        <f ca="1">AL65+1</f>
        <v>12</v>
      </c>
      <c r="AG66" s="33">
        <f t="shared" ca="1" si="0"/>
        <v>13</v>
      </c>
      <c r="AH66" s="33">
        <f t="shared" ca="1" si="0"/>
        <v>14</v>
      </c>
      <c r="AI66" s="33">
        <f t="shared" ca="1" si="0"/>
        <v>15</v>
      </c>
      <c r="AJ66" s="33">
        <f t="shared" ca="1" si="0"/>
        <v>16</v>
      </c>
      <c r="AK66" s="33">
        <f t="shared" ca="1" si="0"/>
        <v>17</v>
      </c>
      <c r="AL66" s="34">
        <f t="shared" ca="1" si="0"/>
        <v>18</v>
      </c>
      <c r="AM66" s="23"/>
      <c r="AN66" s="32">
        <f ca="1">AT65+1</f>
        <v>9</v>
      </c>
      <c r="AO66" s="33">
        <f t="shared" ca="1" si="1"/>
        <v>10</v>
      </c>
      <c r="AP66" s="33">
        <f t="shared" ca="1" si="1"/>
        <v>11</v>
      </c>
      <c r="AQ66" s="33">
        <f t="shared" ca="1" si="1"/>
        <v>12</v>
      </c>
      <c r="AR66" s="33">
        <f t="shared" ca="1" si="1"/>
        <v>13</v>
      </c>
      <c r="AS66" s="33">
        <f t="shared" ca="1" si="1"/>
        <v>14</v>
      </c>
      <c r="AT66" s="34">
        <f t="shared" ca="1" si="1"/>
        <v>15</v>
      </c>
      <c r="AU66" s="23"/>
      <c r="AV66" s="24"/>
    </row>
    <row r="67" spans="1:48" x14ac:dyDescent="0.2">
      <c r="A67" s="35"/>
      <c r="B67" s="35"/>
      <c r="C67" s="35"/>
      <c r="D67" s="35"/>
      <c r="E67" s="35"/>
      <c r="F67" s="35"/>
      <c r="G67" s="35"/>
      <c r="H67" s="35"/>
      <c r="I67" s="35"/>
      <c r="J67" s="16"/>
      <c r="K67" s="35"/>
      <c r="L67" s="22"/>
      <c r="M67" s="23"/>
      <c r="N67" s="39" t="s">
        <v>12</v>
      </c>
      <c r="O67" s="40"/>
      <c r="P67" s="23"/>
      <c r="Q67" s="45"/>
      <c r="R67" s="46"/>
      <c r="S67" s="47"/>
      <c r="T67" s="23"/>
      <c r="U67" s="45"/>
      <c r="V67" s="46"/>
      <c r="W67" s="46"/>
      <c r="X67" s="47"/>
      <c r="Y67" s="23"/>
      <c r="Z67" s="39" t="s">
        <v>110</v>
      </c>
      <c r="AA67" s="42"/>
      <c r="AB67" s="42"/>
      <c r="AC67" s="42" t="s">
        <v>151</v>
      </c>
      <c r="AD67" s="40"/>
      <c r="AE67" s="23"/>
      <c r="AF67" s="32">
        <f ca="1">IF(AL66+1&gt;$B$124,"",AL66+1)</f>
        <v>19</v>
      </c>
      <c r="AG67" s="33">
        <f t="shared" ref="AG67:AL69" ca="1" si="2">IF(AF67="","",IF(AF67+1&gt;$B$124,"",AF67+1))</f>
        <v>20</v>
      </c>
      <c r="AH67" s="33">
        <f t="shared" ca="1" si="2"/>
        <v>21</v>
      </c>
      <c r="AI67" s="33">
        <f t="shared" ca="1" si="2"/>
        <v>22</v>
      </c>
      <c r="AJ67" s="33">
        <f t="shared" ca="1" si="2"/>
        <v>23</v>
      </c>
      <c r="AK67" s="33">
        <f t="shared" ca="1" si="2"/>
        <v>24</v>
      </c>
      <c r="AL67" s="34">
        <f t="shared" ca="1" si="2"/>
        <v>25</v>
      </c>
      <c r="AM67" s="23"/>
      <c r="AN67" s="32">
        <f ca="1">IF(AT66+1&gt;$C$124,"",AT66+1)</f>
        <v>16</v>
      </c>
      <c r="AO67" s="33">
        <f t="shared" ref="AO67:AT69" ca="1" si="3">IF(AN67="","",IF(AN67+1&gt;$C$124,"",AN67+1))</f>
        <v>17</v>
      </c>
      <c r="AP67" s="33">
        <f t="shared" ca="1" si="3"/>
        <v>18</v>
      </c>
      <c r="AQ67" s="33">
        <f t="shared" ca="1" si="3"/>
        <v>19</v>
      </c>
      <c r="AR67" s="33">
        <f t="shared" ca="1" si="3"/>
        <v>20</v>
      </c>
      <c r="AS67" s="33">
        <f t="shared" ca="1" si="3"/>
        <v>21</v>
      </c>
      <c r="AT67" s="34">
        <f t="shared" ca="1" si="3"/>
        <v>22</v>
      </c>
      <c r="AU67" s="23"/>
      <c r="AV67" s="24"/>
    </row>
    <row r="68" spans="1:48" x14ac:dyDescent="0.2">
      <c r="A68" s="35"/>
      <c r="B68" s="35"/>
      <c r="C68" s="35"/>
      <c r="D68" s="35"/>
      <c r="E68" s="35"/>
      <c r="F68" s="35"/>
      <c r="G68" s="35"/>
      <c r="H68" s="35"/>
      <c r="I68" s="35"/>
      <c r="J68" s="16"/>
      <c r="K68" s="35"/>
      <c r="L68" s="22"/>
      <c r="M68" s="23"/>
      <c r="N68" s="45" t="s">
        <v>13</v>
      </c>
      <c r="O68" s="47"/>
      <c r="P68" s="23"/>
      <c r="Q68" s="63"/>
      <c r="R68" s="46"/>
      <c r="S68" s="47"/>
      <c r="T68" s="23"/>
      <c r="U68" s="45"/>
      <c r="V68" s="46"/>
      <c r="W68" s="46"/>
      <c r="X68" s="47"/>
      <c r="Y68" s="23"/>
      <c r="Z68" s="39"/>
      <c r="AA68" s="42"/>
      <c r="AB68" s="42"/>
      <c r="AC68" s="42"/>
      <c r="AD68" s="40"/>
      <c r="AE68" s="23"/>
      <c r="AF68" s="32">
        <f ca="1">IF(AL67="","",IF(AL67+1&gt;$B$124,"",AL67+1))</f>
        <v>26</v>
      </c>
      <c r="AG68" s="33">
        <f t="shared" ca="1" si="2"/>
        <v>27</v>
      </c>
      <c r="AH68" s="33">
        <f t="shared" ca="1" si="2"/>
        <v>28</v>
      </c>
      <c r="AI68" s="33">
        <f t="shared" ca="1" si="2"/>
        <v>29</v>
      </c>
      <c r="AJ68" s="33">
        <f t="shared" ca="1" si="2"/>
        <v>30</v>
      </c>
      <c r="AK68" s="33">
        <f t="shared" ca="1" si="2"/>
        <v>31</v>
      </c>
      <c r="AL68" s="34" t="str">
        <f t="shared" ca="1" si="2"/>
        <v/>
      </c>
      <c r="AM68" s="23"/>
      <c r="AN68" s="32">
        <f ca="1">IF(AT67="","",IF(AT67+1&gt;$B$124,"",AT67+1))</f>
        <v>23</v>
      </c>
      <c r="AO68" s="33">
        <f t="shared" ca="1" si="3"/>
        <v>24</v>
      </c>
      <c r="AP68" s="33">
        <f t="shared" ca="1" si="3"/>
        <v>25</v>
      </c>
      <c r="AQ68" s="33">
        <f t="shared" ca="1" si="3"/>
        <v>26</v>
      </c>
      <c r="AR68" s="33">
        <f t="shared" ca="1" si="3"/>
        <v>27</v>
      </c>
      <c r="AS68" s="33">
        <f t="shared" ca="1" si="3"/>
        <v>28</v>
      </c>
      <c r="AT68" s="34">
        <f t="shared" ca="1" si="3"/>
        <v>29</v>
      </c>
      <c r="AU68" s="23"/>
      <c r="AV68" s="24"/>
    </row>
    <row r="69" spans="1:48" x14ac:dyDescent="0.2">
      <c r="A69" s="35"/>
      <c r="B69" s="35"/>
      <c r="C69" s="35"/>
      <c r="D69" s="35"/>
      <c r="E69" s="35"/>
      <c r="F69" s="35"/>
      <c r="G69" s="35"/>
      <c r="H69" s="35"/>
      <c r="I69" s="35"/>
      <c r="J69" s="16"/>
      <c r="K69" s="35"/>
      <c r="L69" s="22"/>
      <c r="M69" s="23"/>
      <c r="N69" s="45" t="s">
        <v>14</v>
      </c>
      <c r="O69" s="47"/>
      <c r="P69" s="23"/>
      <c r="Q69" s="45"/>
      <c r="R69" s="46"/>
      <c r="S69" s="47"/>
      <c r="T69" s="23"/>
      <c r="U69" s="45"/>
      <c r="V69" s="46"/>
      <c r="W69" s="46"/>
      <c r="X69" s="47"/>
      <c r="Y69" s="23"/>
      <c r="Z69" s="45"/>
      <c r="AA69" s="46"/>
      <c r="AB69" s="46"/>
      <c r="AC69" s="46"/>
      <c r="AD69" s="47"/>
      <c r="AE69" s="23"/>
      <c r="AF69" s="36" t="str">
        <f ca="1">IF(AL68="","",IF(AL68+1&gt;$B$124,"",AL68+1))</f>
        <v/>
      </c>
      <c r="AG69" s="37" t="str">
        <f t="shared" ca="1" si="2"/>
        <v/>
      </c>
      <c r="AH69" s="37" t="str">
        <f t="shared" ca="1" si="2"/>
        <v/>
      </c>
      <c r="AI69" s="37" t="str">
        <f t="shared" ca="1" si="2"/>
        <v/>
      </c>
      <c r="AJ69" s="37" t="str">
        <f t="shared" ca="1" si="2"/>
        <v/>
      </c>
      <c r="AK69" s="37" t="str">
        <f t="shared" ca="1" si="2"/>
        <v/>
      </c>
      <c r="AL69" s="38" t="str">
        <f t="shared" ca="1" si="2"/>
        <v/>
      </c>
      <c r="AM69" s="23"/>
      <c r="AN69" s="36">
        <f ca="1">IF(AT68="","",IF(AT68+1&gt;$C$124,"",AT68+1))</f>
        <v>30</v>
      </c>
      <c r="AO69" s="37">
        <f t="shared" ca="1" si="3"/>
        <v>31</v>
      </c>
      <c r="AP69" s="37" t="str">
        <f t="shared" ca="1" si="3"/>
        <v/>
      </c>
      <c r="AQ69" s="37" t="str">
        <f t="shared" ca="1" si="3"/>
        <v/>
      </c>
      <c r="AR69" s="37" t="str">
        <f t="shared" ca="1" si="3"/>
        <v/>
      </c>
      <c r="AS69" s="37" t="str">
        <f t="shared" ca="1" si="3"/>
        <v/>
      </c>
      <c r="AT69" s="38" t="str">
        <f t="shared" ca="1" si="3"/>
        <v/>
      </c>
      <c r="AU69" s="23"/>
      <c r="AV69" s="24"/>
    </row>
    <row r="70" spans="1:48" ht="6" customHeight="1" x14ac:dyDescent="0.2">
      <c r="A70" s="35"/>
      <c r="B70" s="35"/>
      <c r="C70" s="35"/>
      <c r="D70" s="35"/>
      <c r="E70" s="35"/>
      <c r="F70" s="35"/>
      <c r="G70" s="35"/>
      <c r="H70" s="35"/>
      <c r="I70" s="35"/>
      <c r="J70" s="16"/>
      <c r="K70" s="35"/>
      <c r="L70" s="26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8"/>
    </row>
    <row r="75" spans="1:48" x14ac:dyDescent="0.2">
      <c r="A75" s="35"/>
      <c r="B75" s="35"/>
      <c r="C75" s="35"/>
      <c r="D75" s="35"/>
      <c r="E75" s="35"/>
      <c r="F75" s="35"/>
      <c r="G75" s="35"/>
      <c r="H75" s="35"/>
      <c r="I75" s="35"/>
      <c r="J75" s="16"/>
      <c r="K75" s="35"/>
      <c r="L75" s="62" t="s">
        <v>15</v>
      </c>
      <c r="M75" s="62"/>
      <c r="N75" s="62"/>
      <c r="O75" s="62"/>
      <c r="P75" s="62"/>
      <c r="Q75" s="62"/>
      <c r="R75" s="62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</row>
    <row r="77" spans="1:48" x14ac:dyDescent="0.2">
      <c r="A77" s="10" t="s">
        <v>16</v>
      </c>
      <c r="B77" s="35"/>
      <c r="C77" s="35"/>
      <c r="D77" s="35"/>
      <c r="E77" s="35"/>
      <c r="F77" s="35"/>
      <c r="G77" s="35"/>
      <c r="H77" s="35"/>
      <c r="I77" s="35"/>
      <c r="J77" s="16"/>
      <c r="K77" s="35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</row>
    <row r="79" spans="1:48" x14ac:dyDescent="0.2">
      <c r="A79" s="35"/>
      <c r="B79" s="11" t="s">
        <v>2</v>
      </c>
      <c r="C79" s="11" t="s">
        <v>17</v>
      </c>
      <c r="D79" s="11" t="s">
        <v>18</v>
      </c>
      <c r="E79" s="35"/>
      <c r="F79" s="35"/>
      <c r="G79" s="10" t="s">
        <v>19</v>
      </c>
      <c r="H79" s="35"/>
      <c r="I79" s="35"/>
      <c r="J79" s="11" t="s">
        <v>20</v>
      </c>
      <c r="K79" s="35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</row>
    <row r="80" spans="1:48" x14ac:dyDescent="0.2">
      <c r="A80" s="11" t="s">
        <v>19</v>
      </c>
      <c r="B80" s="44" t="s">
        <v>21</v>
      </c>
      <c r="C80" s="44" t="s">
        <v>22</v>
      </c>
      <c r="D80" s="44" t="s">
        <v>23</v>
      </c>
      <c r="E80" s="35"/>
      <c r="F80" s="35"/>
      <c r="G80" s="44" t="s">
        <v>21</v>
      </c>
      <c r="H80" s="35">
        <v>1</v>
      </c>
      <c r="I80" s="35"/>
      <c r="J80" s="44">
        <v>1900</v>
      </c>
      <c r="K80" s="35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</row>
    <row r="81" spans="1:10" x14ac:dyDescent="0.2">
      <c r="A81" s="35"/>
      <c r="B81" s="44" t="s">
        <v>24</v>
      </c>
      <c r="C81" s="44" t="s">
        <v>25</v>
      </c>
      <c r="D81" s="44" t="s">
        <v>26</v>
      </c>
      <c r="E81" s="35"/>
      <c r="F81" s="35"/>
      <c r="G81" s="44" t="s">
        <v>24</v>
      </c>
      <c r="H81" s="35">
        <v>2</v>
      </c>
      <c r="I81" s="35"/>
      <c r="J81" s="44">
        <v>1901</v>
      </c>
    </row>
    <row r="82" spans="1:10" x14ac:dyDescent="0.2">
      <c r="A82" s="35"/>
      <c r="B82" s="44" t="s">
        <v>27</v>
      </c>
      <c r="C82" s="44" t="s">
        <v>28</v>
      </c>
      <c r="D82" s="44" t="s">
        <v>29</v>
      </c>
      <c r="E82" s="35"/>
      <c r="F82" s="35"/>
      <c r="G82" s="44" t="s">
        <v>27</v>
      </c>
      <c r="H82" s="35">
        <v>3</v>
      </c>
      <c r="I82" s="35"/>
      <c r="J82" s="44">
        <v>1902</v>
      </c>
    </row>
    <row r="83" spans="1:10" x14ac:dyDescent="0.2">
      <c r="A83" s="35"/>
      <c r="B83" s="44" t="s">
        <v>30</v>
      </c>
      <c r="C83" s="44" t="s">
        <v>31</v>
      </c>
      <c r="D83" s="44" t="s">
        <v>32</v>
      </c>
      <c r="E83" s="35"/>
      <c r="F83" s="35"/>
      <c r="G83" s="44" t="s">
        <v>30</v>
      </c>
      <c r="H83" s="35">
        <v>4</v>
      </c>
      <c r="I83" s="35"/>
      <c r="J83" s="44">
        <v>1903</v>
      </c>
    </row>
    <row r="84" spans="1:10" x14ac:dyDescent="0.2">
      <c r="A84" s="35"/>
      <c r="B84" s="44" t="s">
        <v>3</v>
      </c>
      <c r="C84" s="44" t="s">
        <v>33</v>
      </c>
      <c r="D84" s="44" t="s">
        <v>34</v>
      </c>
      <c r="E84" s="35"/>
      <c r="F84" s="35"/>
      <c r="G84" s="44" t="s">
        <v>3</v>
      </c>
      <c r="H84" s="35">
        <v>5</v>
      </c>
      <c r="I84" s="35"/>
      <c r="J84" s="44">
        <v>1904</v>
      </c>
    </row>
    <row r="85" spans="1:10" x14ac:dyDescent="0.2">
      <c r="A85" s="35"/>
      <c r="B85" s="44" t="s">
        <v>35</v>
      </c>
      <c r="C85" s="44" t="s">
        <v>36</v>
      </c>
      <c r="D85" s="44" t="s">
        <v>37</v>
      </c>
      <c r="E85" s="35"/>
      <c r="F85" s="35"/>
      <c r="G85" s="44" t="s">
        <v>35</v>
      </c>
      <c r="H85" s="35">
        <v>6</v>
      </c>
      <c r="I85" s="35"/>
      <c r="J85" s="44">
        <v>1905</v>
      </c>
    </row>
    <row r="86" spans="1:10" x14ac:dyDescent="0.2">
      <c r="A86" s="35"/>
      <c r="B86" s="44" t="s">
        <v>38</v>
      </c>
      <c r="C86" s="44" t="s">
        <v>39</v>
      </c>
      <c r="D86" s="44" t="s">
        <v>40</v>
      </c>
      <c r="E86" s="35"/>
      <c r="F86" s="35"/>
      <c r="G86" s="44" t="s">
        <v>38</v>
      </c>
      <c r="H86" s="35">
        <v>7</v>
      </c>
      <c r="I86" s="35"/>
      <c r="J86" s="44">
        <v>1906</v>
      </c>
    </row>
    <row r="87" spans="1:10" x14ac:dyDescent="0.2">
      <c r="A87" s="35"/>
      <c r="B87" s="44" t="s">
        <v>41</v>
      </c>
      <c r="C87" s="44" t="s">
        <v>42</v>
      </c>
      <c r="D87" s="44" t="s">
        <v>43</v>
      </c>
      <c r="E87" s="35"/>
      <c r="F87" s="35"/>
      <c r="G87" s="44" t="s">
        <v>41</v>
      </c>
      <c r="H87" s="35">
        <v>8</v>
      </c>
      <c r="I87" s="35"/>
      <c r="J87" s="44">
        <v>1907</v>
      </c>
    </row>
    <row r="88" spans="1:10" x14ac:dyDescent="0.2">
      <c r="A88" s="35"/>
      <c r="B88" s="44" t="s">
        <v>44</v>
      </c>
      <c r="C88" s="44" t="s">
        <v>45</v>
      </c>
      <c r="D88" s="44" t="s">
        <v>46</v>
      </c>
      <c r="E88" s="35"/>
      <c r="F88" s="35"/>
      <c r="G88" s="44" t="s">
        <v>44</v>
      </c>
      <c r="H88" s="35">
        <v>9</v>
      </c>
      <c r="I88" s="35"/>
      <c r="J88" s="44">
        <v>1908</v>
      </c>
    </row>
    <row r="89" spans="1:10" x14ac:dyDescent="0.2">
      <c r="A89" s="35"/>
      <c r="B89" s="44" t="s">
        <v>47</v>
      </c>
      <c r="C89" s="44" t="s">
        <v>48</v>
      </c>
      <c r="D89" s="44" t="s">
        <v>49</v>
      </c>
      <c r="E89" s="35"/>
      <c r="F89" s="35"/>
      <c r="G89" s="44" t="s">
        <v>47</v>
      </c>
      <c r="H89" s="35">
        <v>10</v>
      </c>
      <c r="I89" s="35"/>
      <c r="J89" s="44">
        <v>1909</v>
      </c>
    </row>
    <row r="90" spans="1:10" x14ac:dyDescent="0.2">
      <c r="A90" s="35"/>
      <c r="B90" s="44" t="s">
        <v>50</v>
      </c>
      <c r="C90" s="44" t="s">
        <v>51</v>
      </c>
      <c r="D90" s="44" t="s">
        <v>52</v>
      </c>
      <c r="E90" s="35"/>
      <c r="F90" s="35"/>
      <c r="G90" s="44" t="s">
        <v>50</v>
      </c>
      <c r="H90" s="35">
        <v>11</v>
      </c>
      <c r="I90" s="35"/>
      <c r="J90" s="44">
        <v>1910</v>
      </c>
    </row>
    <row r="91" spans="1:10" x14ac:dyDescent="0.2">
      <c r="A91" s="35"/>
      <c r="B91" s="44" t="s">
        <v>53</v>
      </c>
      <c r="C91" s="44" t="s">
        <v>54</v>
      </c>
      <c r="D91" s="44" t="s">
        <v>55</v>
      </c>
      <c r="E91" s="35"/>
      <c r="F91" s="35"/>
      <c r="G91" s="44" t="s">
        <v>53</v>
      </c>
      <c r="H91" s="35">
        <v>12</v>
      </c>
      <c r="I91" s="35"/>
      <c r="J91" s="44">
        <v>1911</v>
      </c>
    </row>
    <row r="92" spans="1:10" x14ac:dyDescent="0.2">
      <c r="A92" s="35"/>
      <c r="B92" s="35"/>
      <c r="C92" s="35"/>
      <c r="D92" s="35"/>
      <c r="E92" s="35"/>
      <c r="F92" s="35"/>
      <c r="G92" s="44" t="s">
        <v>22</v>
      </c>
      <c r="H92" s="35">
        <v>1</v>
      </c>
      <c r="I92" s="35"/>
      <c r="J92" s="44">
        <v>1912</v>
      </c>
    </row>
    <row r="93" spans="1:10" x14ac:dyDescent="0.2">
      <c r="A93" s="10" t="s">
        <v>56</v>
      </c>
      <c r="B93" s="35" t="s">
        <v>57</v>
      </c>
      <c r="C93" s="35" t="s">
        <v>58</v>
      </c>
      <c r="D93" s="35" t="s">
        <v>59</v>
      </c>
      <c r="E93" s="35"/>
      <c r="F93" s="35"/>
      <c r="G93" s="44" t="s">
        <v>25</v>
      </c>
      <c r="H93" s="35">
        <v>2</v>
      </c>
      <c r="I93" s="35"/>
      <c r="J93" s="44">
        <v>1913</v>
      </c>
    </row>
    <row r="94" spans="1:10" x14ac:dyDescent="0.2">
      <c r="A94" s="35"/>
      <c r="B94" s="35" t="s">
        <v>5</v>
      </c>
      <c r="C94" s="35" t="s">
        <v>60</v>
      </c>
      <c r="D94" s="35" t="s">
        <v>61</v>
      </c>
      <c r="E94" s="35"/>
      <c r="F94" s="35"/>
      <c r="G94" s="44" t="s">
        <v>28</v>
      </c>
      <c r="H94" s="35">
        <v>3</v>
      </c>
      <c r="I94" s="35"/>
      <c r="J94" s="44">
        <v>1914</v>
      </c>
    </row>
    <row r="95" spans="1:10" x14ac:dyDescent="0.2">
      <c r="A95" s="35"/>
      <c r="B95" s="35" t="s">
        <v>62</v>
      </c>
      <c r="C95" s="35" t="s">
        <v>62</v>
      </c>
      <c r="D95" s="35" t="s">
        <v>63</v>
      </c>
      <c r="E95" s="35"/>
      <c r="F95" s="35"/>
      <c r="G95" s="44" t="s">
        <v>31</v>
      </c>
      <c r="H95" s="35">
        <v>4</v>
      </c>
      <c r="I95" s="35"/>
      <c r="J95" s="44">
        <v>1915</v>
      </c>
    </row>
    <row r="96" spans="1:10" x14ac:dyDescent="0.2">
      <c r="A96" s="35"/>
      <c r="B96" s="35"/>
      <c r="C96" s="35"/>
      <c r="D96" s="35"/>
      <c r="E96" s="35"/>
      <c r="F96" s="35"/>
      <c r="G96" s="44" t="s">
        <v>33</v>
      </c>
      <c r="H96" s="35">
        <v>5</v>
      </c>
      <c r="I96" s="35"/>
      <c r="J96" s="44">
        <v>1916</v>
      </c>
    </row>
    <row r="97" spans="1:10" x14ac:dyDescent="0.2">
      <c r="A97" s="10" t="s">
        <v>64</v>
      </c>
      <c r="B97" s="35" t="s">
        <v>4</v>
      </c>
      <c r="C97" s="35" t="s">
        <v>65</v>
      </c>
      <c r="D97" s="35" t="s">
        <v>66</v>
      </c>
      <c r="E97" s="35"/>
      <c r="F97" s="35"/>
      <c r="G97" s="44" t="s">
        <v>36</v>
      </c>
      <c r="H97" s="35">
        <v>6</v>
      </c>
      <c r="I97" s="35"/>
      <c r="J97" s="44">
        <v>1917</v>
      </c>
    </row>
    <row r="98" spans="1:10" x14ac:dyDescent="0.2">
      <c r="A98" s="35"/>
      <c r="B98" s="35" t="s">
        <v>67</v>
      </c>
      <c r="C98" s="35" t="s">
        <v>68</v>
      </c>
      <c r="D98" s="35" t="s">
        <v>69</v>
      </c>
      <c r="E98" s="35"/>
      <c r="F98" s="35"/>
      <c r="G98" s="44" t="s">
        <v>39</v>
      </c>
      <c r="H98" s="35">
        <v>7</v>
      </c>
      <c r="I98" s="35"/>
      <c r="J98" s="44">
        <v>1918</v>
      </c>
    </row>
    <row r="99" spans="1:10" x14ac:dyDescent="0.2">
      <c r="A99" s="35"/>
      <c r="B99" s="35"/>
      <c r="C99" s="35"/>
      <c r="D99" s="35"/>
      <c r="E99" s="35"/>
      <c r="F99" s="35"/>
      <c r="G99" s="44" t="s">
        <v>42</v>
      </c>
      <c r="H99" s="35">
        <v>8</v>
      </c>
      <c r="I99" s="35"/>
      <c r="J99" s="44">
        <v>1919</v>
      </c>
    </row>
    <row r="100" spans="1:10" x14ac:dyDescent="0.2">
      <c r="A100" s="10" t="s">
        <v>70</v>
      </c>
      <c r="B100" s="35" t="s">
        <v>4</v>
      </c>
      <c r="C100" s="35" t="s">
        <v>65</v>
      </c>
      <c r="D100" s="35" t="s">
        <v>66</v>
      </c>
      <c r="E100" s="35">
        <f ca="1">IF(ISERROR(MATCH(selectedStartDay,INDIRECT("startDay_"&amp;selectedLang),0)),1,IF(MATCH(selectedStartDay,INDIRECT("startDay_"&amp;selectedLang),0)=2,7,1))</f>
        <v>1</v>
      </c>
      <c r="F100" s="35"/>
      <c r="G100" s="44" t="s">
        <v>45</v>
      </c>
      <c r="H100" s="35">
        <v>9</v>
      </c>
      <c r="I100" s="35"/>
      <c r="J100" s="44">
        <v>1920</v>
      </c>
    </row>
    <row r="101" spans="1:10" x14ac:dyDescent="0.2">
      <c r="A101" s="35"/>
      <c r="B101" s="35" t="s">
        <v>67</v>
      </c>
      <c r="C101" s="35" t="s">
        <v>68</v>
      </c>
      <c r="D101" s="35" t="s">
        <v>69</v>
      </c>
      <c r="E101" s="35">
        <f ca="1">IF(E100=7,1,E100+1)</f>
        <v>2</v>
      </c>
      <c r="F101" s="35"/>
      <c r="G101" s="44" t="s">
        <v>48</v>
      </c>
      <c r="H101" s="35">
        <v>10</v>
      </c>
      <c r="I101" s="35"/>
      <c r="J101" s="44">
        <v>1921</v>
      </c>
    </row>
    <row r="102" spans="1:10" x14ac:dyDescent="0.2">
      <c r="A102" s="35"/>
      <c r="B102" s="35" t="s">
        <v>71</v>
      </c>
      <c r="C102" s="35" t="s">
        <v>72</v>
      </c>
      <c r="D102" s="35" t="s">
        <v>73</v>
      </c>
      <c r="E102" s="35">
        <f ca="1">E101+1</f>
        <v>3</v>
      </c>
      <c r="F102" s="35"/>
      <c r="G102" s="44" t="s">
        <v>51</v>
      </c>
      <c r="H102" s="35">
        <v>11</v>
      </c>
      <c r="I102" s="35"/>
      <c r="J102" s="44">
        <v>1922</v>
      </c>
    </row>
    <row r="103" spans="1:10" x14ac:dyDescent="0.2">
      <c r="A103" s="35"/>
      <c r="B103" s="35" t="s">
        <v>74</v>
      </c>
      <c r="C103" s="35" t="s">
        <v>75</v>
      </c>
      <c r="D103" s="35" t="s">
        <v>76</v>
      </c>
      <c r="E103" s="35">
        <f ca="1">E102+1</f>
        <v>4</v>
      </c>
      <c r="F103" s="35"/>
      <c r="G103" s="44" t="s">
        <v>54</v>
      </c>
      <c r="H103" s="35">
        <v>12</v>
      </c>
      <c r="I103" s="35"/>
      <c r="J103" s="44">
        <v>1923</v>
      </c>
    </row>
    <row r="104" spans="1:10" x14ac:dyDescent="0.2">
      <c r="A104" s="35"/>
      <c r="B104" s="35" t="s">
        <v>77</v>
      </c>
      <c r="C104" s="35" t="s">
        <v>78</v>
      </c>
      <c r="D104" s="35" t="s">
        <v>79</v>
      </c>
      <c r="E104" s="35">
        <f ca="1">E103+1</f>
        <v>5</v>
      </c>
      <c r="F104" s="35"/>
      <c r="G104" s="44" t="s">
        <v>23</v>
      </c>
      <c r="H104" s="35">
        <v>1</v>
      </c>
      <c r="I104" s="35"/>
      <c r="J104" s="44">
        <v>1924</v>
      </c>
    </row>
    <row r="105" spans="1:10" x14ac:dyDescent="0.2">
      <c r="A105" s="35"/>
      <c r="B105" s="35" t="s">
        <v>80</v>
      </c>
      <c r="C105" s="35" t="s">
        <v>81</v>
      </c>
      <c r="D105" s="35" t="s">
        <v>82</v>
      </c>
      <c r="E105" s="35">
        <f ca="1">E104+1</f>
        <v>6</v>
      </c>
      <c r="F105" s="35"/>
      <c r="G105" s="44" t="s">
        <v>26</v>
      </c>
      <c r="H105" s="35">
        <v>2</v>
      </c>
      <c r="I105" s="35"/>
      <c r="J105" s="44">
        <v>1925</v>
      </c>
    </row>
    <row r="106" spans="1:10" x14ac:dyDescent="0.2">
      <c r="A106" s="35"/>
      <c r="B106" s="35" t="s">
        <v>83</v>
      </c>
      <c r="C106" s="35" t="s">
        <v>84</v>
      </c>
      <c r="D106" s="35" t="s">
        <v>85</v>
      </c>
      <c r="E106" s="35">
        <f ca="1">E105+1</f>
        <v>7</v>
      </c>
      <c r="F106" s="35"/>
      <c r="G106" s="44" t="s">
        <v>29</v>
      </c>
      <c r="H106" s="35">
        <v>3</v>
      </c>
      <c r="I106" s="35"/>
      <c r="J106" s="44">
        <v>1926</v>
      </c>
    </row>
    <row r="107" spans="1:10" x14ac:dyDescent="0.2">
      <c r="A107" s="35"/>
      <c r="B107" s="35"/>
      <c r="C107" s="35"/>
      <c r="D107" s="35"/>
      <c r="E107" s="35"/>
      <c r="F107" s="35"/>
      <c r="G107" s="44" t="s">
        <v>32</v>
      </c>
      <c r="H107" s="35">
        <v>4</v>
      </c>
      <c r="I107" s="35"/>
      <c r="J107" s="44">
        <v>1927</v>
      </c>
    </row>
    <row r="108" spans="1:10" x14ac:dyDescent="0.2">
      <c r="A108" s="10" t="s">
        <v>86</v>
      </c>
      <c r="B108" s="35" t="s">
        <v>87</v>
      </c>
      <c r="C108" s="35" t="s">
        <v>88</v>
      </c>
      <c r="D108" s="35" t="s">
        <v>88</v>
      </c>
      <c r="E108" s="35"/>
      <c r="F108" s="35"/>
      <c r="G108" s="44" t="s">
        <v>34</v>
      </c>
      <c r="H108" s="35">
        <v>5</v>
      </c>
      <c r="I108" s="35"/>
      <c r="J108" s="44">
        <v>1928</v>
      </c>
    </row>
    <row r="109" spans="1:10" x14ac:dyDescent="0.2">
      <c r="A109" s="35"/>
      <c r="B109" s="35" t="s">
        <v>89</v>
      </c>
      <c r="C109" s="35" t="s">
        <v>90</v>
      </c>
      <c r="D109" s="35" t="s">
        <v>90</v>
      </c>
      <c r="E109" s="35"/>
      <c r="F109" s="35"/>
      <c r="G109" s="44" t="s">
        <v>37</v>
      </c>
      <c r="H109" s="35">
        <v>6</v>
      </c>
      <c r="I109" s="35"/>
      <c r="J109" s="44">
        <v>1929</v>
      </c>
    </row>
    <row r="110" spans="1:10" x14ac:dyDescent="0.2">
      <c r="A110" s="35"/>
      <c r="B110" s="35" t="s">
        <v>91</v>
      </c>
      <c r="C110" s="35" t="s">
        <v>92</v>
      </c>
      <c r="D110" s="35" t="s">
        <v>92</v>
      </c>
      <c r="E110" s="35"/>
      <c r="F110" s="35"/>
      <c r="G110" s="44" t="s">
        <v>40</v>
      </c>
      <c r="H110" s="35">
        <v>7</v>
      </c>
      <c r="I110" s="35"/>
      <c r="J110" s="44">
        <v>1930</v>
      </c>
    </row>
    <row r="111" spans="1:10" x14ac:dyDescent="0.2">
      <c r="A111" s="35"/>
      <c r="B111" s="35" t="s">
        <v>93</v>
      </c>
      <c r="C111" s="35" t="s">
        <v>94</v>
      </c>
      <c r="D111" s="35" t="s">
        <v>95</v>
      </c>
      <c r="E111" s="35"/>
      <c r="F111" s="35"/>
      <c r="G111" s="44" t="s">
        <v>43</v>
      </c>
      <c r="H111" s="35">
        <v>8</v>
      </c>
      <c r="I111" s="35"/>
      <c r="J111" s="44">
        <v>1931</v>
      </c>
    </row>
    <row r="112" spans="1:10" x14ac:dyDescent="0.2">
      <c r="A112" s="35"/>
      <c r="B112" s="35" t="s">
        <v>96</v>
      </c>
      <c r="C112" s="35" t="s">
        <v>97</v>
      </c>
      <c r="D112" s="35" t="s">
        <v>97</v>
      </c>
      <c r="E112" s="35"/>
      <c r="F112" s="35"/>
      <c r="G112" s="44" t="s">
        <v>46</v>
      </c>
      <c r="H112" s="35">
        <v>9</v>
      </c>
      <c r="I112" s="35"/>
      <c r="J112" s="44">
        <v>1932</v>
      </c>
    </row>
    <row r="113" spans="1:10" x14ac:dyDescent="0.2">
      <c r="A113" s="35"/>
      <c r="B113" s="35" t="s">
        <v>98</v>
      </c>
      <c r="C113" s="35" t="s">
        <v>99</v>
      </c>
      <c r="D113" s="35" t="s">
        <v>99</v>
      </c>
      <c r="E113" s="35"/>
      <c r="F113" s="35"/>
      <c r="G113" s="44" t="s">
        <v>49</v>
      </c>
      <c r="H113" s="35">
        <v>10</v>
      </c>
      <c r="I113" s="35"/>
      <c r="J113" s="44">
        <v>1933</v>
      </c>
    </row>
    <row r="114" spans="1:10" x14ac:dyDescent="0.2">
      <c r="A114" s="35"/>
      <c r="B114" s="35" t="s">
        <v>100</v>
      </c>
      <c r="C114" s="35" t="s">
        <v>101</v>
      </c>
      <c r="D114" s="35" t="s">
        <v>101</v>
      </c>
      <c r="E114" s="35"/>
      <c r="F114" s="35"/>
      <c r="G114" s="44" t="s">
        <v>52</v>
      </c>
      <c r="H114" s="35">
        <v>11</v>
      </c>
      <c r="I114" s="35"/>
      <c r="J114" s="44">
        <v>1934</v>
      </c>
    </row>
    <row r="115" spans="1:10" x14ac:dyDescent="0.2">
      <c r="A115" s="35"/>
      <c r="B115" s="35"/>
      <c r="C115" s="35"/>
      <c r="D115" s="35"/>
      <c r="E115" s="35"/>
      <c r="F115" s="35"/>
      <c r="G115" s="44" t="s">
        <v>55</v>
      </c>
      <c r="H115" s="35">
        <v>12</v>
      </c>
      <c r="I115" s="35"/>
      <c r="J115" s="44">
        <v>1935</v>
      </c>
    </row>
    <row r="116" spans="1:10" x14ac:dyDescent="0.2">
      <c r="A116" s="10" t="s">
        <v>102</v>
      </c>
      <c r="B116" s="44" t="str">
        <f>TEXT(VLOOKUP(LEFT(monthTitle,LEN(monthTitle)-5),allMonths,2,FALSE)&amp;"/1/"&amp;RIGHT(monthTitle,4),"mm/dd/yyyy")</f>
        <v>02/01/2025</v>
      </c>
      <c r="C116" s="35"/>
      <c r="D116" s="35"/>
      <c r="E116" s="35"/>
      <c r="F116" s="35"/>
      <c r="G116" s="35"/>
      <c r="H116" s="35"/>
      <c r="I116" s="35"/>
      <c r="J116" s="44">
        <v>1936</v>
      </c>
    </row>
    <row r="117" spans="1:10" x14ac:dyDescent="0.2">
      <c r="A117" s="10" t="s">
        <v>103</v>
      </c>
      <c r="B117" s="44" t="str">
        <f>TEXT(IF(LEFT(B116,2)+0=12,1,LEFT(B116,2)+1)&amp;"/1/"&amp;IF(LEFT(B116,2)+0=12,RIGHT(B116,4)+1,RIGHT(B116,4)),"mm/dd/yyyy")</f>
        <v>03/01/2025</v>
      </c>
      <c r="C117" s="35"/>
      <c r="D117" s="35"/>
      <c r="E117" s="35"/>
      <c r="F117" s="35"/>
      <c r="G117" s="35"/>
      <c r="H117" s="35"/>
      <c r="I117" s="35"/>
      <c r="J117" s="44">
        <v>1937</v>
      </c>
    </row>
    <row r="118" spans="1:10" x14ac:dyDescent="0.2">
      <c r="A118" s="10" t="s">
        <v>104</v>
      </c>
      <c r="B118" s="44">
        <f>B117-B116</f>
        <v>28</v>
      </c>
      <c r="C118" s="35"/>
      <c r="D118" s="35"/>
      <c r="E118" s="35"/>
      <c r="F118" s="35"/>
      <c r="G118" s="35"/>
      <c r="H118" s="35"/>
      <c r="I118" s="35"/>
      <c r="J118" s="44">
        <v>1938</v>
      </c>
    </row>
    <row r="119" spans="1:10" x14ac:dyDescent="0.2">
      <c r="A119" s="10" t="s">
        <v>64</v>
      </c>
      <c r="B119" s="35" t="str">
        <f>TEXT(B116,"dddd")</f>
        <v>Saturday</v>
      </c>
      <c r="C119" s="35"/>
      <c r="D119" s="35"/>
      <c r="E119" s="35"/>
      <c r="F119" s="35"/>
      <c r="G119" s="35"/>
      <c r="H119" s="35"/>
      <c r="I119" s="35"/>
      <c r="J119" s="44">
        <v>1939</v>
      </c>
    </row>
    <row r="120" spans="1:10" x14ac:dyDescent="0.2">
      <c r="A120" s="10"/>
      <c r="B120" s="35"/>
      <c r="C120" s="35"/>
      <c r="D120" s="35"/>
      <c r="E120" s="35"/>
      <c r="F120" s="35"/>
      <c r="G120" s="35"/>
      <c r="H120" s="35"/>
      <c r="I120" s="35"/>
      <c r="J120" s="44">
        <v>1940</v>
      </c>
    </row>
    <row r="121" spans="1:10" x14ac:dyDescent="0.2">
      <c r="A121" s="10" t="s">
        <v>105</v>
      </c>
      <c r="B121" s="12" t="s">
        <v>106</v>
      </c>
      <c r="C121" s="12" t="s">
        <v>107</v>
      </c>
      <c r="D121" s="35"/>
      <c r="E121" s="35"/>
      <c r="F121" s="35"/>
      <c r="G121" s="35"/>
      <c r="H121" s="35"/>
      <c r="I121" s="35"/>
      <c r="J121" s="44">
        <v>1941</v>
      </c>
    </row>
    <row r="122" spans="1:10" x14ac:dyDescent="0.2">
      <c r="A122" s="10" t="s">
        <v>108</v>
      </c>
      <c r="B122" s="35" t="str">
        <f>TEXT(IF(LEFT(B116,2)+0=1,12,LEFT(B116,2)-1)&amp;"/1/"&amp;IF(LEFT(B116,2)+0=1,RIGHT(B116,4)-1,RIGHT(B116,4)),"mm/dd/yyyy")</f>
        <v>01/01/2025</v>
      </c>
      <c r="C122" s="35" t="str">
        <f>B117</f>
        <v>03/01/2025</v>
      </c>
      <c r="D122" s="35"/>
      <c r="E122" s="35"/>
      <c r="F122" s="35"/>
      <c r="G122" s="35"/>
      <c r="H122" s="35"/>
      <c r="I122" s="35"/>
      <c r="J122" s="44">
        <v>1942</v>
      </c>
    </row>
    <row r="123" spans="1:10" x14ac:dyDescent="0.2">
      <c r="A123" s="10" t="s">
        <v>109</v>
      </c>
      <c r="B123" s="44" t="str">
        <f>TEXT(IF(LEFT(B122,2)+0=12,1,LEFT(B122,2)+1)&amp;"/1/"&amp;IF(LEFT(B122,2)+0=12,RIGHT(B122,4)+1,RIGHT(B122,4)),"mm/dd/yyyy")</f>
        <v>02/01/2025</v>
      </c>
      <c r="C123" s="44" t="str">
        <f>TEXT(IF(LEFT(C122,2)+0=12,1,LEFT(C122,2)+1)&amp;"/1/"&amp;IF(LEFT(C122,2)+0=12,RIGHT(C122,4)+1,RIGHT(C122,4)),"mm/dd/yyyy")</f>
        <v>04/01/2025</v>
      </c>
      <c r="D123" s="35"/>
      <c r="E123" s="35"/>
      <c r="F123" s="35"/>
      <c r="G123" s="35"/>
      <c r="H123" s="35"/>
      <c r="I123" s="35"/>
      <c r="J123" s="44">
        <v>1943</v>
      </c>
    </row>
    <row r="124" spans="1:10" x14ac:dyDescent="0.2">
      <c r="A124" s="10" t="s">
        <v>104</v>
      </c>
      <c r="B124" s="44">
        <f>B123-B122</f>
        <v>31</v>
      </c>
      <c r="C124" s="44">
        <f>C123-C122</f>
        <v>31</v>
      </c>
      <c r="D124" s="35"/>
      <c r="E124" s="35"/>
      <c r="F124" s="35"/>
      <c r="G124" s="35"/>
      <c r="H124" s="35"/>
      <c r="I124" s="35"/>
      <c r="J124" s="44">
        <v>1944</v>
      </c>
    </row>
    <row r="125" spans="1:10" x14ac:dyDescent="0.2">
      <c r="A125" s="10" t="s">
        <v>64</v>
      </c>
      <c r="B125" s="35" t="str">
        <f>TEXT(B122,"dddd")</f>
        <v>Wednesday</v>
      </c>
      <c r="C125" s="35" t="str">
        <f>TEXT(C122,"dddd")</f>
        <v>Saturday</v>
      </c>
      <c r="D125" s="35"/>
      <c r="E125" s="35"/>
      <c r="F125" s="35"/>
      <c r="G125" s="35"/>
      <c r="H125" s="35"/>
      <c r="I125" s="35"/>
      <c r="J125" s="44">
        <v>1945</v>
      </c>
    </row>
    <row r="126" spans="1:10" x14ac:dyDescent="0.2">
      <c r="A126" s="35"/>
      <c r="B126" s="35"/>
      <c r="C126" s="35"/>
      <c r="D126" s="35"/>
      <c r="E126" s="35"/>
      <c r="F126" s="35"/>
      <c r="G126" s="35"/>
      <c r="H126" s="35"/>
      <c r="I126" s="35"/>
      <c r="J126" s="44">
        <v>1946</v>
      </c>
    </row>
    <row r="127" spans="1:10" x14ac:dyDescent="0.2">
      <c r="A127" s="35"/>
      <c r="B127" s="35"/>
      <c r="C127" s="35"/>
      <c r="D127" s="35"/>
      <c r="E127" s="35"/>
      <c r="F127" s="35"/>
      <c r="G127" s="35"/>
      <c r="H127" s="35"/>
      <c r="I127" s="35"/>
      <c r="J127" s="44">
        <v>1947</v>
      </c>
    </row>
    <row r="128" spans="1:10" x14ac:dyDescent="0.2">
      <c r="A128" s="35"/>
      <c r="B128" s="35"/>
      <c r="C128" s="35"/>
      <c r="D128" s="35"/>
      <c r="E128" s="35"/>
      <c r="F128" s="35"/>
      <c r="G128" s="35"/>
      <c r="H128" s="35"/>
      <c r="I128" s="35"/>
      <c r="J128" s="44">
        <v>1948</v>
      </c>
    </row>
    <row r="129" spans="10:10" x14ac:dyDescent="0.2">
      <c r="J129" s="44">
        <v>1949</v>
      </c>
    </row>
    <row r="130" spans="10:10" x14ac:dyDescent="0.2">
      <c r="J130" s="44">
        <v>1950</v>
      </c>
    </row>
    <row r="131" spans="10:10" x14ac:dyDescent="0.2">
      <c r="J131" s="44">
        <v>1951</v>
      </c>
    </row>
    <row r="132" spans="10:10" x14ac:dyDescent="0.2">
      <c r="J132" s="44">
        <v>1952</v>
      </c>
    </row>
    <row r="133" spans="10:10" x14ac:dyDescent="0.2">
      <c r="J133" s="44">
        <v>1953</v>
      </c>
    </row>
    <row r="134" spans="10:10" x14ac:dyDescent="0.2">
      <c r="J134" s="44">
        <v>1954</v>
      </c>
    </row>
    <row r="135" spans="10:10" x14ac:dyDescent="0.2">
      <c r="J135" s="44">
        <v>1955</v>
      </c>
    </row>
    <row r="136" spans="10:10" x14ac:dyDescent="0.2">
      <c r="J136" s="44">
        <v>1956</v>
      </c>
    </row>
    <row r="137" spans="10:10" x14ac:dyDescent="0.2">
      <c r="J137" s="44">
        <v>1957</v>
      </c>
    </row>
    <row r="138" spans="10:10" x14ac:dyDescent="0.2">
      <c r="J138" s="44">
        <v>1958</v>
      </c>
    </row>
    <row r="139" spans="10:10" x14ac:dyDescent="0.2">
      <c r="J139" s="44">
        <v>1959</v>
      </c>
    </row>
    <row r="140" spans="10:10" x14ac:dyDescent="0.2">
      <c r="J140" s="44">
        <v>1960</v>
      </c>
    </row>
    <row r="141" spans="10:10" x14ac:dyDescent="0.2">
      <c r="J141" s="44">
        <v>1961</v>
      </c>
    </row>
    <row r="142" spans="10:10" x14ac:dyDescent="0.2">
      <c r="J142" s="44">
        <v>1962</v>
      </c>
    </row>
    <row r="143" spans="10:10" x14ac:dyDescent="0.2">
      <c r="J143" s="44">
        <v>1963</v>
      </c>
    </row>
    <row r="144" spans="10:10" x14ac:dyDescent="0.2">
      <c r="J144" s="44">
        <v>1964</v>
      </c>
    </row>
    <row r="145" spans="10:10" x14ac:dyDescent="0.2">
      <c r="J145" s="44">
        <v>1965</v>
      </c>
    </row>
    <row r="146" spans="10:10" x14ac:dyDescent="0.2">
      <c r="J146" s="44">
        <v>1966</v>
      </c>
    </row>
    <row r="147" spans="10:10" x14ac:dyDescent="0.2">
      <c r="J147" s="44">
        <v>1967</v>
      </c>
    </row>
    <row r="148" spans="10:10" x14ac:dyDescent="0.2">
      <c r="J148" s="44">
        <v>1968</v>
      </c>
    </row>
    <row r="149" spans="10:10" x14ac:dyDescent="0.2">
      <c r="J149" s="44">
        <v>1969</v>
      </c>
    </row>
    <row r="150" spans="10:10" x14ac:dyDescent="0.2">
      <c r="J150" s="44">
        <v>1970</v>
      </c>
    </row>
    <row r="151" spans="10:10" x14ac:dyDescent="0.2">
      <c r="J151" s="44">
        <v>1971</v>
      </c>
    </row>
    <row r="152" spans="10:10" x14ac:dyDescent="0.2">
      <c r="J152" s="44">
        <v>1972</v>
      </c>
    </row>
    <row r="153" spans="10:10" x14ac:dyDescent="0.2">
      <c r="J153" s="44">
        <v>1973</v>
      </c>
    </row>
    <row r="154" spans="10:10" x14ac:dyDescent="0.2">
      <c r="J154" s="44">
        <v>1974</v>
      </c>
    </row>
    <row r="155" spans="10:10" x14ac:dyDescent="0.2">
      <c r="J155" s="44">
        <v>1975</v>
      </c>
    </row>
    <row r="156" spans="10:10" x14ac:dyDescent="0.2">
      <c r="J156" s="44">
        <v>1976</v>
      </c>
    </row>
    <row r="157" spans="10:10" x14ac:dyDescent="0.2">
      <c r="J157" s="44">
        <v>1977</v>
      </c>
    </row>
    <row r="158" spans="10:10" x14ac:dyDescent="0.2">
      <c r="J158" s="44">
        <v>1978</v>
      </c>
    </row>
    <row r="159" spans="10:10" x14ac:dyDescent="0.2">
      <c r="J159" s="44">
        <v>1979</v>
      </c>
    </row>
    <row r="160" spans="10:10" x14ac:dyDescent="0.2">
      <c r="J160" s="44">
        <v>1980</v>
      </c>
    </row>
    <row r="161" spans="10:10" x14ac:dyDescent="0.2">
      <c r="J161" s="44">
        <v>1981</v>
      </c>
    </row>
    <row r="162" spans="10:10" x14ac:dyDescent="0.2">
      <c r="J162" s="44">
        <v>1982</v>
      </c>
    </row>
    <row r="163" spans="10:10" x14ac:dyDescent="0.2">
      <c r="J163" s="44">
        <v>1983</v>
      </c>
    </row>
    <row r="164" spans="10:10" x14ac:dyDescent="0.2">
      <c r="J164" s="44">
        <v>1984</v>
      </c>
    </row>
    <row r="165" spans="10:10" x14ac:dyDescent="0.2">
      <c r="J165" s="44">
        <v>1985</v>
      </c>
    </row>
    <row r="166" spans="10:10" x14ac:dyDescent="0.2">
      <c r="J166" s="44">
        <v>1986</v>
      </c>
    </row>
    <row r="167" spans="10:10" x14ac:dyDescent="0.2">
      <c r="J167" s="44">
        <v>1987</v>
      </c>
    </row>
    <row r="168" spans="10:10" x14ac:dyDescent="0.2">
      <c r="J168" s="44">
        <v>1988</v>
      </c>
    </row>
    <row r="169" spans="10:10" x14ac:dyDescent="0.2">
      <c r="J169" s="44">
        <v>1989</v>
      </c>
    </row>
    <row r="170" spans="10:10" x14ac:dyDescent="0.2">
      <c r="J170" s="44">
        <v>1990</v>
      </c>
    </row>
    <row r="171" spans="10:10" x14ac:dyDescent="0.2">
      <c r="J171" s="44">
        <v>1991</v>
      </c>
    </row>
    <row r="172" spans="10:10" x14ac:dyDescent="0.2">
      <c r="J172" s="44">
        <v>1992</v>
      </c>
    </row>
    <row r="173" spans="10:10" x14ac:dyDescent="0.2">
      <c r="J173" s="44">
        <v>1993</v>
      </c>
    </row>
    <row r="174" spans="10:10" x14ac:dyDescent="0.2">
      <c r="J174" s="44">
        <v>1994</v>
      </c>
    </row>
    <row r="175" spans="10:10" x14ac:dyDescent="0.2">
      <c r="J175" s="44">
        <v>1995</v>
      </c>
    </row>
    <row r="176" spans="10:10" x14ac:dyDescent="0.2">
      <c r="J176" s="44">
        <v>1996</v>
      </c>
    </row>
    <row r="177" spans="10:10" x14ac:dyDescent="0.2">
      <c r="J177" s="44">
        <v>1997</v>
      </c>
    </row>
    <row r="178" spans="10:10" x14ac:dyDescent="0.2">
      <c r="J178" s="44">
        <v>1998</v>
      </c>
    </row>
    <row r="179" spans="10:10" x14ac:dyDescent="0.2">
      <c r="J179" s="44">
        <v>1999</v>
      </c>
    </row>
    <row r="180" spans="10:10" x14ac:dyDescent="0.2">
      <c r="J180" s="44">
        <v>2000</v>
      </c>
    </row>
    <row r="181" spans="10:10" x14ac:dyDescent="0.2">
      <c r="J181" s="44">
        <v>2001</v>
      </c>
    </row>
    <row r="182" spans="10:10" x14ac:dyDescent="0.2">
      <c r="J182" s="44">
        <v>2002</v>
      </c>
    </row>
    <row r="183" spans="10:10" x14ac:dyDescent="0.2">
      <c r="J183" s="44">
        <v>2003</v>
      </c>
    </row>
    <row r="184" spans="10:10" x14ac:dyDescent="0.2">
      <c r="J184" s="44">
        <v>2004</v>
      </c>
    </row>
    <row r="185" spans="10:10" x14ac:dyDescent="0.2">
      <c r="J185" s="44">
        <v>2005</v>
      </c>
    </row>
    <row r="186" spans="10:10" x14ac:dyDescent="0.2">
      <c r="J186" s="44">
        <v>2006</v>
      </c>
    </row>
    <row r="187" spans="10:10" x14ac:dyDescent="0.2">
      <c r="J187" s="44">
        <v>2007</v>
      </c>
    </row>
    <row r="188" spans="10:10" x14ac:dyDescent="0.2">
      <c r="J188" s="44">
        <v>2008</v>
      </c>
    </row>
    <row r="189" spans="10:10" x14ac:dyDescent="0.2">
      <c r="J189" s="44">
        <v>2009</v>
      </c>
    </row>
    <row r="190" spans="10:10" x14ac:dyDescent="0.2">
      <c r="J190" s="44">
        <v>2010</v>
      </c>
    </row>
    <row r="191" spans="10:10" x14ac:dyDescent="0.2">
      <c r="J191" s="44">
        <v>2011</v>
      </c>
    </row>
    <row r="192" spans="10:10" x14ac:dyDescent="0.2">
      <c r="J192" s="44">
        <v>2012</v>
      </c>
    </row>
    <row r="193" spans="10:10" x14ac:dyDescent="0.2">
      <c r="J193" s="44">
        <v>2013</v>
      </c>
    </row>
    <row r="194" spans="10:10" x14ac:dyDescent="0.2">
      <c r="J194" s="44">
        <v>2014</v>
      </c>
    </row>
    <row r="195" spans="10:10" x14ac:dyDescent="0.2">
      <c r="J195" s="44">
        <v>2015</v>
      </c>
    </row>
    <row r="196" spans="10:10" x14ac:dyDescent="0.2">
      <c r="J196" s="44">
        <v>2016</v>
      </c>
    </row>
    <row r="197" spans="10:10" x14ac:dyDescent="0.2">
      <c r="J197" s="44">
        <v>2017</v>
      </c>
    </row>
    <row r="198" spans="10:10" x14ac:dyDescent="0.2">
      <c r="J198" s="44">
        <v>2018</v>
      </c>
    </row>
    <row r="199" spans="10:10" x14ac:dyDescent="0.2">
      <c r="J199" s="44">
        <v>2019</v>
      </c>
    </row>
    <row r="200" spans="10:10" x14ac:dyDescent="0.2">
      <c r="J200" s="44">
        <v>2020</v>
      </c>
    </row>
    <row r="201" spans="10:10" x14ac:dyDescent="0.2">
      <c r="J201" s="44">
        <v>2021</v>
      </c>
    </row>
    <row r="202" spans="10:10" x14ac:dyDescent="0.2">
      <c r="J202" s="44">
        <v>2022</v>
      </c>
    </row>
    <row r="203" spans="10:10" x14ac:dyDescent="0.2">
      <c r="J203" s="44">
        <v>2023</v>
      </c>
    </row>
    <row r="204" spans="10:10" x14ac:dyDescent="0.2">
      <c r="J204" s="44">
        <v>2024</v>
      </c>
    </row>
    <row r="205" spans="10:10" x14ac:dyDescent="0.2">
      <c r="J205" s="44">
        <v>2025</v>
      </c>
    </row>
    <row r="206" spans="10:10" x14ac:dyDescent="0.2">
      <c r="J206" s="44">
        <v>2026</v>
      </c>
    </row>
    <row r="207" spans="10:10" x14ac:dyDescent="0.2">
      <c r="J207" s="44">
        <v>2027</v>
      </c>
    </row>
    <row r="208" spans="10:10" x14ac:dyDescent="0.2">
      <c r="J208" s="44">
        <v>2028</v>
      </c>
    </row>
    <row r="209" spans="10:10" x14ac:dyDescent="0.2">
      <c r="J209" s="44">
        <v>2029</v>
      </c>
    </row>
    <row r="210" spans="10:10" x14ac:dyDescent="0.2">
      <c r="J210" s="44">
        <v>2030</v>
      </c>
    </row>
    <row r="211" spans="10:10" x14ac:dyDescent="0.2">
      <c r="J211" s="44">
        <v>2031</v>
      </c>
    </row>
    <row r="212" spans="10:10" x14ac:dyDescent="0.2">
      <c r="J212" s="44">
        <v>2032</v>
      </c>
    </row>
    <row r="213" spans="10:10" x14ac:dyDescent="0.2">
      <c r="J213" s="44">
        <v>2033</v>
      </c>
    </row>
    <row r="214" spans="10:10" x14ac:dyDescent="0.2">
      <c r="J214" s="44">
        <v>2034</v>
      </c>
    </row>
    <row r="215" spans="10:10" x14ac:dyDescent="0.2">
      <c r="J215" s="44">
        <v>2035</v>
      </c>
    </row>
    <row r="216" spans="10:10" x14ac:dyDescent="0.2">
      <c r="J216" s="44">
        <v>2036</v>
      </c>
    </row>
    <row r="217" spans="10:10" x14ac:dyDescent="0.2">
      <c r="J217" s="44">
        <v>2037</v>
      </c>
    </row>
    <row r="218" spans="10:10" x14ac:dyDescent="0.2">
      <c r="J218" s="44">
        <v>2038</v>
      </c>
    </row>
    <row r="219" spans="10:10" x14ac:dyDescent="0.2">
      <c r="J219" s="44">
        <v>2039</v>
      </c>
    </row>
    <row r="220" spans="10:10" x14ac:dyDescent="0.2">
      <c r="J220" s="44">
        <v>2040</v>
      </c>
    </row>
    <row r="221" spans="10:10" x14ac:dyDescent="0.2">
      <c r="J221" s="44">
        <v>2041</v>
      </c>
    </row>
    <row r="222" spans="10:10" x14ac:dyDescent="0.2">
      <c r="J222" s="44">
        <v>2042</v>
      </c>
    </row>
    <row r="223" spans="10:10" x14ac:dyDescent="0.2">
      <c r="J223" s="44">
        <v>2043</v>
      </c>
    </row>
    <row r="224" spans="10:10" x14ac:dyDescent="0.2">
      <c r="J224" s="44">
        <v>2044</v>
      </c>
    </row>
    <row r="225" spans="10:10" x14ac:dyDescent="0.2">
      <c r="J225" s="44">
        <v>2045</v>
      </c>
    </row>
    <row r="226" spans="10:10" x14ac:dyDescent="0.2">
      <c r="J226" s="44">
        <v>2046</v>
      </c>
    </row>
    <row r="227" spans="10:10" x14ac:dyDescent="0.2">
      <c r="J227" s="44">
        <v>2047</v>
      </c>
    </row>
    <row r="228" spans="10:10" x14ac:dyDescent="0.2">
      <c r="J228" s="44">
        <v>2048</v>
      </c>
    </row>
    <row r="229" spans="10:10" x14ac:dyDescent="0.2">
      <c r="J229" s="44">
        <v>2049</v>
      </c>
    </row>
    <row r="230" spans="10:10" x14ac:dyDescent="0.2">
      <c r="J230" s="44">
        <v>2050</v>
      </c>
    </row>
    <row r="231" spans="10:10" x14ac:dyDescent="0.2">
      <c r="J231" s="44">
        <v>2051</v>
      </c>
    </row>
    <row r="232" spans="10:10" x14ac:dyDescent="0.2">
      <c r="J232" s="44">
        <v>2052</v>
      </c>
    </row>
    <row r="233" spans="10:10" x14ac:dyDescent="0.2">
      <c r="J233" s="44">
        <v>2053</v>
      </c>
    </row>
    <row r="234" spans="10:10" x14ac:dyDescent="0.2">
      <c r="J234" s="44">
        <v>2054</v>
      </c>
    </row>
    <row r="235" spans="10:10" x14ac:dyDescent="0.2">
      <c r="J235" s="44">
        <v>2055</v>
      </c>
    </row>
    <row r="236" spans="10:10" x14ac:dyDescent="0.2">
      <c r="J236" s="44">
        <v>2056</v>
      </c>
    </row>
    <row r="237" spans="10:10" x14ac:dyDescent="0.2">
      <c r="J237" s="44">
        <v>2057</v>
      </c>
    </row>
    <row r="238" spans="10:10" x14ac:dyDescent="0.2">
      <c r="J238" s="44">
        <v>2058</v>
      </c>
    </row>
    <row r="239" spans="10:10" x14ac:dyDescent="0.2">
      <c r="J239" s="44">
        <v>2059</v>
      </c>
    </row>
    <row r="240" spans="10:10" x14ac:dyDescent="0.2">
      <c r="J240" s="44">
        <v>2060</v>
      </c>
    </row>
    <row r="241" spans="10:10" x14ac:dyDescent="0.2">
      <c r="J241" s="44">
        <v>2061</v>
      </c>
    </row>
    <row r="242" spans="10:10" x14ac:dyDescent="0.2">
      <c r="J242" s="44">
        <v>2062</v>
      </c>
    </row>
    <row r="243" spans="10:10" x14ac:dyDescent="0.2">
      <c r="J243" s="44">
        <v>2063</v>
      </c>
    </row>
    <row r="244" spans="10:10" x14ac:dyDescent="0.2">
      <c r="J244" s="44">
        <v>2064</v>
      </c>
    </row>
    <row r="245" spans="10:10" x14ac:dyDescent="0.2">
      <c r="J245" s="44">
        <v>2065</v>
      </c>
    </row>
    <row r="246" spans="10:10" x14ac:dyDescent="0.2">
      <c r="J246" s="44">
        <v>2066</v>
      </c>
    </row>
    <row r="247" spans="10:10" x14ac:dyDescent="0.2">
      <c r="J247" s="44">
        <v>2067</v>
      </c>
    </row>
    <row r="248" spans="10:10" x14ac:dyDescent="0.2">
      <c r="J248" s="44">
        <v>2068</v>
      </c>
    </row>
    <row r="249" spans="10:10" x14ac:dyDescent="0.2">
      <c r="J249" s="44">
        <v>2069</v>
      </c>
    </row>
    <row r="250" spans="10:10" x14ac:dyDescent="0.2">
      <c r="J250" s="44">
        <v>2070</v>
      </c>
    </row>
    <row r="251" spans="10:10" x14ac:dyDescent="0.2">
      <c r="J251" s="44">
        <v>2071</v>
      </c>
    </row>
    <row r="252" spans="10:10" x14ac:dyDescent="0.2">
      <c r="J252" s="44">
        <v>2072</v>
      </c>
    </row>
    <row r="253" spans="10:10" x14ac:dyDescent="0.2">
      <c r="J253" s="44">
        <v>2073</v>
      </c>
    </row>
    <row r="254" spans="10:10" x14ac:dyDescent="0.2">
      <c r="J254" s="44">
        <v>2074</v>
      </c>
    </row>
    <row r="255" spans="10:10" x14ac:dyDescent="0.2">
      <c r="J255" s="44">
        <v>2075</v>
      </c>
    </row>
    <row r="256" spans="10:10" x14ac:dyDescent="0.2">
      <c r="J256" s="44">
        <v>2076</v>
      </c>
    </row>
    <row r="257" spans="10:10" x14ac:dyDescent="0.2">
      <c r="J257" s="44">
        <v>2077</v>
      </c>
    </row>
    <row r="258" spans="10:10" x14ac:dyDescent="0.2">
      <c r="J258" s="44">
        <v>2078</v>
      </c>
    </row>
    <row r="259" spans="10:10" x14ac:dyDescent="0.2">
      <c r="J259" s="44">
        <v>2079</v>
      </c>
    </row>
    <row r="260" spans="10:10" x14ac:dyDescent="0.2">
      <c r="J260" s="44">
        <v>2080</v>
      </c>
    </row>
    <row r="261" spans="10:10" x14ac:dyDescent="0.2">
      <c r="J261" s="44">
        <v>2081</v>
      </c>
    </row>
    <row r="262" spans="10:10" x14ac:dyDescent="0.2">
      <c r="J262" s="44">
        <v>2082</v>
      </c>
    </row>
    <row r="263" spans="10:10" x14ac:dyDescent="0.2">
      <c r="J263" s="44">
        <v>2083</v>
      </c>
    </row>
    <row r="264" spans="10:10" x14ac:dyDescent="0.2">
      <c r="J264" s="44">
        <v>2084</v>
      </c>
    </row>
    <row r="265" spans="10:10" x14ac:dyDescent="0.2">
      <c r="J265" s="44">
        <v>2085</v>
      </c>
    </row>
    <row r="266" spans="10:10" x14ac:dyDescent="0.2">
      <c r="J266" s="44">
        <v>2086</v>
      </c>
    </row>
    <row r="267" spans="10:10" x14ac:dyDescent="0.2">
      <c r="J267" s="44">
        <v>2087</v>
      </c>
    </row>
    <row r="268" spans="10:10" x14ac:dyDescent="0.2">
      <c r="J268" s="44">
        <v>2088</v>
      </c>
    </row>
    <row r="269" spans="10:10" x14ac:dyDescent="0.2">
      <c r="J269" s="44">
        <v>2089</v>
      </c>
    </row>
    <row r="270" spans="10:10" x14ac:dyDescent="0.2">
      <c r="J270" s="44">
        <v>2090</v>
      </c>
    </row>
    <row r="271" spans="10:10" x14ac:dyDescent="0.2">
      <c r="J271" s="44">
        <v>2091</v>
      </c>
    </row>
    <row r="272" spans="10:10" x14ac:dyDescent="0.2">
      <c r="J272" s="44">
        <v>2092</v>
      </c>
    </row>
    <row r="273" spans="10:10" x14ac:dyDescent="0.2">
      <c r="J273" s="44">
        <v>2093</v>
      </c>
    </row>
    <row r="274" spans="10:10" x14ac:dyDescent="0.2">
      <c r="J274" s="44">
        <v>2094</v>
      </c>
    </row>
    <row r="275" spans="10:10" x14ac:dyDescent="0.2">
      <c r="J275" s="44">
        <v>2095</v>
      </c>
    </row>
    <row r="276" spans="10:10" x14ac:dyDescent="0.2">
      <c r="J276" s="44">
        <v>2096</v>
      </c>
    </row>
    <row r="277" spans="10:10" x14ac:dyDescent="0.2">
      <c r="J277" s="44">
        <v>2097</v>
      </c>
    </row>
    <row r="278" spans="10:10" x14ac:dyDescent="0.2">
      <c r="J278" s="44">
        <v>2098</v>
      </c>
    </row>
    <row r="279" spans="10:10" x14ac:dyDescent="0.2">
      <c r="J279" s="44">
        <v>2099</v>
      </c>
    </row>
    <row r="280" spans="10:10" x14ac:dyDescent="0.2">
      <c r="J280" s="44">
        <v>2100</v>
      </c>
    </row>
    <row r="281" spans="10:10" x14ac:dyDescent="0.2">
      <c r="J281" s="44">
        <v>2101</v>
      </c>
    </row>
    <row r="282" spans="10:10" x14ac:dyDescent="0.2">
      <c r="J282" s="44">
        <v>2102</v>
      </c>
    </row>
    <row r="283" spans="10:10" x14ac:dyDescent="0.2">
      <c r="J283" s="44">
        <v>2103</v>
      </c>
    </row>
    <row r="284" spans="10:10" x14ac:dyDescent="0.2">
      <c r="J284" s="44">
        <v>2104</v>
      </c>
    </row>
    <row r="285" spans="10:10" x14ac:dyDescent="0.2">
      <c r="J285" s="44">
        <v>2105</v>
      </c>
    </row>
    <row r="286" spans="10:10" x14ac:dyDescent="0.2">
      <c r="J286" s="44">
        <v>2106</v>
      </c>
    </row>
    <row r="287" spans="10:10" x14ac:dyDescent="0.2">
      <c r="J287" s="44">
        <v>2107</v>
      </c>
    </row>
    <row r="288" spans="10:10" x14ac:dyDescent="0.2">
      <c r="J288" s="44">
        <v>2108</v>
      </c>
    </row>
    <row r="289" spans="10:10" x14ac:dyDescent="0.2">
      <c r="J289" s="44">
        <v>2109</v>
      </c>
    </row>
    <row r="290" spans="10:10" x14ac:dyDescent="0.2">
      <c r="J290" s="44">
        <v>2110</v>
      </c>
    </row>
    <row r="291" spans="10:10" x14ac:dyDescent="0.2">
      <c r="J291" s="44">
        <v>2111</v>
      </c>
    </row>
    <row r="292" spans="10:10" x14ac:dyDescent="0.2">
      <c r="J292" s="44">
        <v>2112</v>
      </c>
    </row>
    <row r="293" spans="10:10" x14ac:dyDescent="0.2">
      <c r="J293" s="44">
        <v>2113</v>
      </c>
    </row>
    <row r="294" spans="10:10" x14ac:dyDescent="0.2">
      <c r="J294" s="44">
        <v>2114</v>
      </c>
    </row>
    <row r="295" spans="10:10" x14ac:dyDescent="0.2">
      <c r="J295" s="44">
        <v>2115</v>
      </c>
    </row>
    <row r="296" spans="10:10" x14ac:dyDescent="0.2">
      <c r="J296" s="44">
        <v>2116</v>
      </c>
    </row>
    <row r="297" spans="10:10" x14ac:dyDescent="0.2">
      <c r="J297" s="44">
        <v>2117</v>
      </c>
    </row>
    <row r="298" spans="10:10" x14ac:dyDescent="0.2">
      <c r="J298" s="44">
        <v>2118</v>
      </c>
    </row>
    <row r="299" spans="10:10" x14ac:dyDescent="0.2">
      <c r="J299" s="44">
        <v>2119</v>
      </c>
    </row>
    <row r="300" spans="10:10" x14ac:dyDescent="0.2">
      <c r="J300" s="44">
        <v>2120</v>
      </c>
    </row>
    <row r="301" spans="10:10" x14ac:dyDescent="0.2">
      <c r="J301" s="44">
        <v>2121</v>
      </c>
    </row>
    <row r="302" spans="10:10" x14ac:dyDescent="0.2">
      <c r="J302" s="44">
        <v>2122</v>
      </c>
    </row>
    <row r="303" spans="10:10" x14ac:dyDescent="0.2">
      <c r="J303" s="44">
        <v>2123</v>
      </c>
    </row>
    <row r="304" spans="10:10" x14ac:dyDescent="0.2">
      <c r="J304" s="44">
        <v>2124</v>
      </c>
    </row>
    <row r="305" spans="10:10" x14ac:dyDescent="0.2">
      <c r="J305" s="44">
        <v>2125</v>
      </c>
    </row>
    <row r="306" spans="10:10" x14ac:dyDescent="0.2">
      <c r="J306" s="44">
        <v>2126</v>
      </c>
    </row>
    <row r="307" spans="10:10" x14ac:dyDescent="0.2">
      <c r="J307" s="44">
        <v>2127</v>
      </c>
    </row>
    <row r="308" spans="10:10" x14ac:dyDescent="0.2">
      <c r="J308" s="44">
        <v>2128</v>
      </c>
    </row>
    <row r="309" spans="10:10" x14ac:dyDescent="0.2">
      <c r="J309" s="44">
        <v>2129</v>
      </c>
    </row>
    <row r="310" spans="10:10" x14ac:dyDescent="0.2">
      <c r="J310" s="44">
        <v>2130</v>
      </c>
    </row>
    <row r="311" spans="10:10" x14ac:dyDescent="0.2">
      <c r="J311" s="44">
        <v>2131</v>
      </c>
    </row>
    <row r="312" spans="10:10" x14ac:dyDescent="0.2">
      <c r="J312" s="44">
        <v>2132</v>
      </c>
    </row>
    <row r="313" spans="10:10" x14ac:dyDescent="0.2">
      <c r="J313" s="44">
        <v>2133</v>
      </c>
    </row>
    <row r="314" spans="10:10" x14ac:dyDescent="0.2">
      <c r="J314" s="44">
        <v>2134</v>
      </c>
    </row>
    <row r="315" spans="10:10" x14ac:dyDescent="0.2">
      <c r="J315" s="44">
        <v>2135</v>
      </c>
    </row>
    <row r="316" spans="10:10" x14ac:dyDescent="0.2">
      <c r="J316" s="44">
        <v>2136</v>
      </c>
    </row>
    <row r="317" spans="10:10" x14ac:dyDescent="0.2">
      <c r="J317" s="44">
        <v>2137</v>
      </c>
    </row>
    <row r="318" spans="10:10" x14ac:dyDescent="0.2">
      <c r="J318" s="44">
        <v>2138</v>
      </c>
    </row>
    <row r="319" spans="10:10" x14ac:dyDescent="0.2">
      <c r="J319" s="44">
        <v>2139</v>
      </c>
    </row>
    <row r="320" spans="10:10" x14ac:dyDescent="0.2">
      <c r="J320" s="44">
        <v>2140</v>
      </c>
    </row>
    <row r="321" spans="10:10" x14ac:dyDescent="0.2">
      <c r="J321" s="44">
        <v>2141</v>
      </c>
    </row>
    <row r="322" spans="10:10" x14ac:dyDescent="0.2">
      <c r="J322" s="44">
        <v>2142</v>
      </c>
    </row>
    <row r="323" spans="10:10" x14ac:dyDescent="0.2">
      <c r="J323" s="44">
        <v>2143</v>
      </c>
    </row>
    <row r="324" spans="10:10" x14ac:dyDescent="0.2">
      <c r="J324" s="44">
        <v>2144</v>
      </c>
    </row>
    <row r="325" spans="10:10" x14ac:dyDescent="0.2">
      <c r="J325" s="44">
        <v>2145</v>
      </c>
    </row>
    <row r="326" spans="10:10" x14ac:dyDescent="0.2">
      <c r="J326" s="44">
        <v>2146</v>
      </c>
    </row>
    <row r="327" spans="10:10" x14ac:dyDescent="0.2">
      <c r="J327" s="44">
        <v>2147</v>
      </c>
    </row>
    <row r="328" spans="10:10" x14ac:dyDescent="0.2">
      <c r="J328" s="44">
        <v>2148</v>
      </c>
    </row>
    <row r="329" spans="10:10" x14ac:dyDescent="0.2">
      <c r="J329" s="44">
        <v>2149</v>
      </c>
    </row>
    <row r="330" spans="10:10" x14ac:dyDescent="0.2">
      <c r="J330" s="44">
        <v>2150</v>
      </c>
    </row>
    <row r="331" spans="10:10" x14ac:dyDescent="0.2">
      <c r="J331" s="44">
        <v>2151</v>
      </c>
    </row>
    <row r="332" spans="10:10" x14ac:dyDescent="0.2">
      <c r="J332" s="44">
        <v>2152</v>
      </c>
    </row>
    <row r="333" spans="10:10" x14ac:dyDescent="0.2">
      <c r="J333" s="44">
        <v>2153</v>
      </c>
    </row>
    <row r="334" spans="10:10" x14ac:dyDescent="0.2">
      <c r="J334" s="44">
        <v>2154</v>
      </c>
    </row>
    <row r="335" spans="10:10" x14ac:dyDescent="0.2">
      <c r="J335" s="44">
        <v>2155</v>
      </c>
    </row>
    <row r="336" spans="10:10" x14ac:dyDescent="0.2">
      <c r="J336" s="44">
        <v>2156</v>
      </c>
    </row>
    <row r="337" spans="10:10" x14ac:dyDescent="0.2">
      <c r="J337" s="44">
        <v>2157</v>
      </c>
    </row>
    <row r="338" spans="10:10" x14ac:dyDescent="0.2">
      <c r="J338" s="44">
        <v>2158</v>
      </c>
    </row>
    <row r="339" spans="10:10" x14ac:dyDescent="0.2">
      <c r="J339" s="44">
        <v>2159</v>
      </c>
    </row>
    <row r="340" spans="10:10" x14ac:dyDescent="0.2">
      <c r="J340" s="44">
        <v>2160</v>
      </c>
    </row>
    <row r="341" spans="10:10" x14ac:dyDescent="0.2">
      <c r="J341" s="44">
        <v>2161</v>
      </c>
    </row>
    <row r="342" spans="10:10" x14ac:dyDescent="0.2">
      <c r="J342" s="44">
        <v>2162</v>
      </c>
    </row>
    <row r="343" spans="10:10" x14ac:dyDescent="0.2">
      <c r="J343" s="44">
        <v>2163</v>
      </c>
    </row>
    <row r="344" spans="10:10" x14ac:dyDescent="0.2">
      <c r="J344" s="44">
        <v>2164</v>
      </c>
    </row>
    <row r="345" spans="10:10" x14ac:dyDescent="0.2">
      <c r="J345" s="44">
        <v>2165</v>
      </c>
    </row>
    <row r="346" spans="10:10" x14ac:dyDescent="0.2">
      <c r="J346" s="44">
        <v>2166</v>
      </c>
    </row>
    <row r="347" spans="10:10" x14ac:dyDescent="0.2">
      <c r="J347" s="44">
        <v>2167</v>
      </c>
    </row>
    <row r="348" spans="10:10" x14ac:dyDescent="0.2">
      <c r="J348" s="44">
        <v>2168</v>
      </c>
    </row>
    <row r="349" spans="10:10" x14ac:dyDescent="0.2">
      <c r="J349" s="44">
        <v>2169</v>
      </c>
    </row>
    <row r="350" spans="10:10" x14ac:dyDescent="0.2">
      <c r="J350" s="44">
        <v>2170</v>
      </c>
    </row>
    <row r="351" spans="10:10" x14ac:dyDescent="0.2">
      <c r="J351" s="44">
        <v>2171</v>
      </c>
    </row>
    <row r="352" spans="10:10" x14ac:dyDescent="0.2">
      <c r="J352" s="44">
        <v>2172</v>
      </c>
    </row>
    <row r="353" spans="10:10" x14ac:dyDescent="0.2">
      <c r="J353" s="44">
        <v>2173</v>
      </c>
    </row>
    <row r="354" spans="10:10" x14ac:dyDescent="0.2">
      <c r="J354" s="44">
        <v>2174</v>
      </c>
    </row>
    <row r="355" spans="10:10" x14ac:dyDescent="0.2">
      <c r="J355" s="44">
        <v>2175</v>
      </c>
    </row>
    <row r="356" spans="10:10" x14ac:dyDescent="0.2">
      <c r="J356" s="44">
        <v>2176</v>
      </c>
    </row>
    <row r="357" spans="10:10" x14ac:dyDescent="0.2">
      <c r="J357" s="44">
        <v>2177</v>
      </c>
    </row>
    <row r="358" spans="10:10" x14ac:dyDescent="0.2">
      <c r="J358" s="44">
        <v>2178</v>
      </c>
    </row>
    <row r="359" spans="10:10" x14ac:dyDescent="0.2">
      <c r="J359" s="44">
        <v>2179</v>
      </c>
    </row>
    <row r="360" spans="10:10" x14ac:dyDescent="0.2">
      <c r="J360" s="44">
        <v>2180</v>
      </c>
    </row>
    <row r="361" spans="10:10" x14ac:dyDescent="0.2">
      <c r="J361" s="44">
        <v>2181</v>
      </c>
    </row>
    <row r="362" spans="10:10" x14ac:dyDescent="0.2">
      <c r="J362" s="44">
        <v>2182</v>
      </c>
    </row>
    <row r="363" spans="10:10" x14ac:dyDescent="0.2">
      <c r="J363" s="44">
        <v>2183</v>
      </c>
    </row>
    <row r="364" spans="10:10" x14ac:dyDescent="0.2">
      <c r="J364" s="44">
        <v>2184</v>
      </c>
    </row>
    <row r="365" spans="10:10" x14ac:dyDescent="0.2">
      <c r="J365" s="44">
        <v>2185</v>
      </c>
    </row>
    <row r="366" spans="10:10" x14ac:dyDescent="0.2">
      <c r="J366" s="44">
        <v>2186</v>
      </c>
    </row>
    <row r="367" spans="10:10" x14ac:dyDescent="0.2">
      <c r="J367" s="44">
        <v>2187</v>
      </c>
    </row>
    <row r="368" spans="10:10" x14ac:dyDescent="0.2">
      <c r="J368" s="44">
        <v>2188</v>
      </c>
    </row>
    <row r="369" spans="10:10" x14ac:dyDescent="0.2">
      <c r="J369" s="44">
        <v>2189</v>
      </c>
    </row>
    <row r="370" spans="10:10" x14ac:dyDescent="0.2">
      <c r="J370" s="44">
        <v>2190</v>
      </c>
    </row>
    <row r="371" spans="10:10" x14ac:dyDescent="0.2">
      <c r="J371" s="44">
        <v>2191</v>
      </c>
    </row>
    <row r="372" spans="10:10" x14ac:dyDescent="0.2">
      <c r="J372" s="44">
        <v>2192</v>
      </c>
    </row>
    <row r="373" spans="10:10" x14ac:dyDescent="0.2">
      <c r="J373" s="44">
        <v>2193</v>
      </c>
    </row>
    <row r="374" spans="10:10" x14ac:dyDescent="0.2">
      <c r="J374" s="44">
        <v>2194</v>
      </c>
    </row>
    <row r="375" spans="10:10" x14ac:dyDescent="0.2">
      <c r="J375" s="44">
        <v>2195</v>
      </c>
    </row>
    <row r="376" spans="10:10" x14ac:dyDescent="0.2">
      <c r="J376" s="44">
        <v>2196</v>
      </c>
    </row>
    <row r="377" spans="10:10" x14ac:dyDescent="0.2">
      <c r="J377" s="44">
        <v>2197</v>
      </c>
    </row>
    <row r="378" spans="10:10" x14ac:dyDescent="0.2">
      <c r="J378" s="44">
        <v>2198</v>
      </c>
    </row>
    <row r="379" spans="10:10" x14ac:dyDescent="0.2">
      <c r="J379" s="44">
        <v>2199</v>
      </c>
    </row>
    <row r="380" spans="10:10" x14ac:dyDescent="0.2">
      <c r="J380" s="44">
        <v>2200</v>
      </c>
    </row>
    <row r="381" spans="10:10" x14ac:dyDescent="0.2">
      <c r="J381" s="44">
        <v>2201</v>
      </c>
    </row>
    <row r="382" spans="10:10" x14ac:dyDescent="0.2">
      <c r="J382" s="44">
        <v>2202</v>
      </c>
    </row>
    <row r="383" spans="10:10" x14ac:dyDescent="0.2">
      <c r="J383" s="44">
        <v>2203</v>
      </c>
    </row>
    <row r="384" spans="10:10" x14ac:dyDescent="0.2">
      <c r="J384" s="44">
        <v>2204</v>
      </c>
    </row>
    <row r="385" spans="10:10" x14ac:dyDescent="0.2">
      <c r="J385" s="44">
        <v>2205</v>
      </c>
    </row>
    <row r="386" spans="10:10" x14ac:dyDescent="0.2">
      <c r="J386" s="44">
        <v>2206</v>
      </c>
    </row>
    <row r="387" spans="10:10" x14ac:dyDescent="0.2">
      <c r="J387" s="44">
        <v>2207</v>
      </c>
    </row>
    <row r="388" spans="10:10" x14ac:dyDescent="0.2">
      <c r="J388" s="44">
        <v>2208</v>
      </c>
    </row>
    <row r="389" spans="10:10" x14ac:dyDescent="0.2">
      <c r="J389" s="44">
        <v>2209</v>
      </c>
    </row>
    <row r="390" spans="10:10" x14ac:dyDescent="0.2">
      <c r="J390" s="44">
        <v>2210</v>
      </c>
    </row>
    <row r="391" spans="10:10" x14ac:dyDescent="0.2">
      <c r="J391" s="44">
        <v>2211</v>
      </c>
    </row>
    <row r="392" spans="10:10" x14ac:dyDescent="0.2">
      <c r="J392" s="44">
        <v>2212</v>
      </c>
    </row>
    <row r="393" spans="10:10" x14ac:dyDescent="0.2">
      <c r="J393" s="44">
        <v>2213</v>
      </c>
    </row>
    <row r="394" spans="10:10" x14ac:dyDescent="0.2">
      <c r="J394" s="44">
        <v>2214</v>
      </c>
    </row>
    <row r="395" spans="10:10" x14ac:dyDescent="0.2">
      <c r="J395" s="44">
        <v>2215</v>
      </c>
    </row>
    <row r="396" spans="10:10" x14ac:dyDescent="0.2">
      <c r="J396" s="44">
        <v>2216</v>
      </c>
    </row>
    <row r="397" spans="10:10" x14ac:dyDescent="0.2">
      <c r="J397" s="44">
        <v>2217</v>
      </c>
    </row>
    <row r="398" spans="10:10" x14ac:dyDescent="0.2">
      <c r="J398" s="44">
        <v>2218</v>
      </c>
    </row>
    <row r="399" spans="10:10" x14ac:dyDescent="0.2">
      <c r="J399" s="44">
        <v>2219</v>
      </c>
    </row>
    <row r="400" spans="10:10" x14ac:dyDescent="0.2">
      <c r="J400" s="44">
        <v>2220</v>
      </c>
    </row>
    <row r="401" spans="10:10" x14ac:dyDescent="0.2">
      <c r="J401" s="44">
        <v>2221</v>
      </c>
    </row>
    <row r="402" spans="10:10" x14ac:dyDescent="0.2">
      <c r="J402" s="44">
        <v>2222</v>
      </c>
    </row>
    <row r="403" spans="10:10" x14ac:dyDescent="0.2">
      <c r="J403" s="44">
        <v>2223</v>
      </c>
    </row>
    <row r="404" spans="10:10" x14ac:dyDescent="0.2">
      <c r="J404" s="44">
        <v>2224</v>
      </c>
    </row>
    <row r="405" spans="10:10" x14ac:dyDescent="0.2">
      <c r="J405" s="44">
        <v>2225</v>
      </c>
    </row>
    <row r="406" spans="10:10" x14ac:dyDescent="0.2">
      <c r="J406" s="44">
        <v>2226</v>
      </c>
    </row>
    <row r="407" spans="10:10" x14ac:dyDescent="0.2">
      <c r="J407" s="44">
        <v>2227</v>
      </c>
    </row>
    <row r="408" spans="10:10" x14ac:dyDescent="0.2">
      <c r="J408" s="44">
        <v>2228</v>
      </c>
    </row>
    <row r="409" spans="10:10" x14ac:dyDescent="0.2">
      <c r="J409" s="44">
        <v>2229</v>
      </c>
    </row>
    <row r="410" spans="10:10" x14ac:dyDescent="0.2">
      <c r="J410" s="44">
        <v>2230</v>
      </c>
    </row>
    <row r="411" spans="10:10" x14ac:dyDescent="0.2">
      <c r="J411" s="44">
        <v>2231</v>
      </c>
    </row>
    <row r="412" spans="10:10" x14ac:dyDescent="0.2">
      <c r="J412" s="44">
        <v>2232</v>
      </c>
    </row>
    <row r="413" spans="10:10" x14ac:dyDescent="0.2">
      <c r="J413" s="44">
        <v>2233</v>
      </c>
    </row>
    <row r="414" spans="10:10" x14ac:dyDescent="0.2">
      <c r="J414" s="44">
        <v>2234</v>
      </c>
    </row>
    <row r="415" spans="10:10" x14ac:dyDescent="0.2">
      <c r="J415" s="44">
        <v>2235</v>
      </c>
    </row>
    <row r="416" spans="10:10" x14ac:dyDescent="0.2">
      <c r="J416" s="44">
        <v>2236</v>
      </c>
    </row>
    <row r="417" spans="10:10" x14ac:dyDescent="0.2">
      <c r="J417" s="44">
        <v>2237</v>
      </c>
    </row>
    <row r="418" spans="10:10" x14ac:dyDescent="0.2">
      <c r="J418" s="44">
        <v>2238</v>
      </c>
    </row>
    <row r="419" spans="10:10" x14ac:dyDescent="0.2">
      <c r="J419" s="44">
        <v>2239</v>
      </c>
    </row>
    <row r="420" spans="10:10" x14ac:dyDescent="0.2">
      <c r="J420" s="44">
        <v>2240</v>
      </c>
    </row>
    <row r="421" spans="10:10" x14ac:dyDescent="0.2">
      <c r="J421" s="44">
        <v>2241</v>
      </c>
    </row>
    <row r="422" spans="10:10" x14ac:dyDescent="0.2">
      <c r="J422" s="44">
        <v>2242</v>
      </c>
    </row>
    <row r="423" spans="10:10" x14ac:dyDescent="0.2">
      <c r="J423" s="44">
        <v>2243</v>
      </c>
    </row>
    <row r="424" spans="10:10" x14ac:dyDescent="0.2">
      <c r="J424" s="44">
        <v>2244</v>
      </c>
    </row>
    <row r="425" spans="10:10" x14ac:dyDescent="0.2">
      <c r="J425" s="44">
        <v>2245</v>
      </c>
    </row>
    <row r="426" spans="10:10" x14ac:dyDescent="0.2">
      <c r="J426" s="44">
        <v>2246</v>
      </c>
    </row>
    <row r="427" spans="10:10" x14ac:dyDescent="0.2">
      <c r="J427" s="44">
        <v>2247</v>
      </c>
    </row>
    <row r="428" spans="10:10" x14ac:dyDescent="0.2">
      <c r="J428" s="44">
        <v>2248</v>
      </c>
    </row>
    <row r="429" spans="10:10" x14ac:dyDescent="0.2">
      <c r="J429" s="44">
        <v>2249</v>
      </c>
    </row>
    <row r="430" spans="10:10" x14ac:dyDescent="0.2">
      <c r="J430" s="44">
        <v>2250</v>
      </c>
    </row>
    <row r="431" spans="10:10" x14ac:dyDescent="0.2">
      <c r="J431" s="44">
        <v>2251</v>
      </c>
    </row>
    <row r="432" spans="10:10" x14ac:dyDescent="0.2">
      <c r="J432" s="44">
        <v>2252</v>
      </c>
    </row>
    <row r="433" spans="10:10" x14ac:dyDescent="0.2">
      <c r="J433" s="44">
        <v>2253</v>
      </c>
    </row>
    <row r="434" spans="10:10" x14ac:dyDescent="0.2">
      <c r="J434" s="44">
        <v>2254</v>
      </c>
    </row>
    <row r="435" spans="10:10" x14ac:dyDescent="0.2">
      <c r="J435" s="44">
        <v>2255</v>
      </c>
    </row>
    <row r="436" spans="10:10" x14ac:dyDescent="0.2">
      <c r="J436" s="44">
        <v>2256</v>
      </c>
    </row>
    <row r="437" spans="10:10" x14ac:dyDescent="0.2">
      <c r="J437" s="44">
        <v>2257</v>
      </c>
    </row>
    <row r="438" spans="10:10" x14ac:dyDescent="0.2">
      <c r="J438" s="44">
        <v>2258</v>
      </c>
    </row>
    <row r="439" spans="10:10" x14ac:dyDescent="0.2">
      <c r="J439" s="44">
        <v>2259</v>
      </c>
    </row>
    <row r="440" spans="10:10" x14ac:dyDescent="0.2">
      <c r="J440" s="44">
        <v>2260</v>
      </c>
    </row>
    <row r="441" spans="10:10" x14ac:dyDescent="0.2">
      <c r="J441" s="44">
        <v>2261</v>
      </c>
    </row>
    <row r="442" spans="10:10" x14ac:dyDescent="0.2">
      <c r="J442" s="44">
        <v>2262</v>
      </c>
    </row>
    <row r="443" spans="10:10" x14ac:dyDescent="0.2">
      <c r="J443" s="44">
        <v>2263</v>
      </c>
    </row>
    <row r="444" spans="10:10" x14ac:dyDescent="0.2">
      <c r="J444" s="44">
        <v>2264</v>
      </c>
    </row>
    <row r="445" spans="10:10" x14ac:dyDescent="0.2">
      <c r="J445" s="44">
        <v>2265</v>
      </c>
    </row>
    <row r="446" spans="10:10" x14ac:dyDescent="0.2">
      <c r="J446" s="44">
        <v>2266</v>
      </c>
    </row>
    <row r="447" spans="10:10" x14ac:dyDescent="0.2">
      <c r="J447" s="44">
        <v>2267</v>
      </c>
    </row>
    <row r="448" spans="10:10" x14ac:dyDescent="0.2">
      <c r="J448" s="44">
        <v>2268</v>
      </c>
    </row>
    <row r="449" spans="10:10" x14ac:dyDescent="0.2">
      <c r="J449" s="44">
        <v>2269</v>
      </c>
    </row>
    <row r="450" spans="10:10" x14ac:dyDescent="0.2">
      <c r="J450" s="44">
        <v>2270</v>
      </c>
    </row>
    <row r="451" spans="10:10" x14ac:dyDescent="0.2">
      <c r="J451" s="44">
        <v>2271</v>
      </c>
    </row>
    <row r="452" spans="10:10" x14ac:dyDescent="0.2">
      <c r="J452" s="44">
        <v>2272</v>
      </c>
    </row>
    <row r="453" spans="10:10" x14ac:dyDescent="0.2">
      <c r="J453" s="44">
        <v>2273</v>
      </c>
    </row>
    <row r="454" spans="10:10" x14ac:dyDescent="0.2">
      <c r="J454" s="44">
        <v>2274</v>
      </c>
    </row>
    <row r="455" spans="10:10" x14ac:dyDescent="0.2">
      <c r="J455" s="44">
        <v>2275</v>
      </c>
    </row>
    <row r="456" spans="10:10" x14ac:dyDescent="0.2">
      <c r="J456" s="44">
        <v>2276</v>
      </c>
    </row>
    <row r="457" spans="10:10" x14ac:dyDescent="0.2">
      <c r="J457" s="44">
        <v>2277</v>
      </c>
    </row>
    <row r="458" spans="10:10" x14ac:dyDescent="0.2">
      <c r="J458" s="44">
        <v>2278</v>
      </c>
    </row>
    <row r="459" spans="10:10" x14ac:dyDescent="0.2">
      <c r="J459" s="44">
        <v>2279</v>
      </c>
    </row>
    <row r="460" spans="10:10" x14ac:dyDescent="0.2">
      <c r="J460" s="44">
        <v>2280</v>
      </c>
    </row>
    <row r="461" spans="10:10" x14ac:dyDescent="0.2">
      <c r="J461" s="44">
        <v>2281</v>
      </c>
    </row>
    <row r="462" spans="10:10" x14ac:dyDescent="0.2">
      <c r="J462" s="44">
        <v>2282</v>
      </c>
    </row>
    <row r="463" spans="10:10" x14ac:dyDescent="0.2">
      <c r="J463" s="44">
        <v>2283</v>
      </c>
    </row>
    <row r="464" spans="10:10" x14ac:dyDescent="0.2">
      <c r="J464" s="44">
        <v>2284</v>
      </c>
    </row>
    <row r="465" spans="10:10" x14ac:dyDescent="0.2">
      <c r="J465" s="44">
        <v>2285</v>
      </c>
    </row>
    <row r="466" spans="10:10" x14ac:dyDescent="0.2">
      <c r="J466" s="44">
        <v>2286</v>
      </c>
    </row>
    <row r="467" spans="10:10" x14ac:dyDescent="0.2">
      <c r="J467" s="44">
        <v>2287</v>
      </c>
    </row>
    <row r="468" spans="10:10" x14ac:dyDescent="0.2">
      <c r="J468" s="44">
        <v>2288</v>
      </c>
    </row>
    <row r="469" spans="10:10" x14ac:dyDescent="0.2">
      <c r="J469" s="44">
        <v>2289</v>
      </c>
    </row>
    <row r="470" spans="10:10" x14ac:dyDescent="0.2">
      <c r="J470" s="44">
        <v>2290</v>
      </c>
    </row>
    <row r="471" spans="10:10" x14ac:dyDescent="0.2">
      <c r="J471" s="44">
        <v>2291</v>
      </c>
    </row>
    <row r="472" spans="10:10" x14ac:dyDescent="0.2">
      <c r="J472" s="44">
        <v>2292</v>
      </c>
    </row>
    <row r="473" spans="10:10" x14ac:dyDescent="0.2">
      <c r="J473" s="44">
        <v>2293</v>
      </c>
    </row>
    <row r="474" spans="10:10" x14ac:dyDescent="0.2">
      <c r="J474" s="44">
        <v>2294</v>
      </c>
    </row>
    <row r="475" spans="10:10" x14ac:dyDescent="0.2">
      <c r="J475" s="44">
        <v>2295</v>
      </c>
    </row>
    <row r="476" spans="10:10" x14ac:dyDescent="0.2">
      <c r="J476" s="44">
        <v>2296</v>
      </c>
    </row>
    <row r="477" spans="10:10" x14ac:dyDescent="0.2">
      <c r="J477" s="44">
        <v>2297</v>
      </c>
    </row>
    <row r="478" spans="10:10" x14ac:dyDescent="0.2">
      <c r="J478" s="44">
        <v>2298</v>
      </c>
    </row>
    <row r="479" spans="10:10" x14ac:dyDescent="0.2">
      <c r="J479" s="44">
        <v>2299</v>
      </c>
    </row>
    <row r="480" spans="10:10" x14ac:dyDescent="0.2">
      <c r="J480" s="44">
        <v>2300</v>
      </c>
    </row>
    <row r="481" spans="10:10" x14ac:dyDescent="0.2">
      <c r="J481" s="44">
        <v>2301</v>
      </c>
    </row>
    <row r="482" spans="10:10" x14ac:dyDescent="0.2">
      <c r="J482" s="44">
        <v>2302</v>
      </c>
    </row>
    <row r="483" spans="10:10" x14ac:dyDescent="0.2">
      <c r="J483" s="44">
        <v>2303</v>
      </c>
    </row>
    <row r="484" spans="10:10" x14ac:dyDescent="0.2">
      <c r="J484" s="44">
        <v>2304</v>
      </c>
    </row>
    <row r="485" spans="10:10" x14ac:dyDescent="0.2">
      <c r="J485" s="44">
        <v>2305</v>
      </c>
    </row>
    <row r="486" spans="10:10" x14ac:dyDescent="0.2">
      <c r="J486" s="44">
        <v>2306</v>
      </c>
    </row>
    <row r="487" spans="10:10" x14ac:dyDescent="0.2">
      <c r="J487" s="44">
        <v>2307</v>
      </c>
    </row>
    <row r="488" spans="10:10" x14ac:dyDescent="0.2">
      <c r="J488" s="44">
        <v>2308</v>
      </c>
    </row>
    <row r="489" spans="10:10" x14ac:dyDescent="0.2">
      <c r="J489" s="44">
        <v>2309</v>
      </c>
    </row>
    <row r="490" spans="10:10" x14ac:dyDescent="0.2">
      <c r="J490" s="44">
        <v>2310</v>
      </c>
    </row>
    <row r="491" spans="10:10" x14ac:dyDescent="0.2">
      <c r="J491" s="44">
        <v>2311</v>
      </c>
    </row>
    <row r="492" spans="10:10" x14ac:dyDescent="0.2">
      <c r="J492" s="44">
        <v>2312</v>
      </c>
    </row>
    <row r="493" spans="10:10" x14ac:dyDescent="0.2">
      <c r="J493" s="44">
        <v>2313</v>
      </c>
    </row>
    <row r="494" spans="10:10" x14ac:dyDescent="0.2">
      <c r="J494" s="44">
        <v>2314</v>
      </c>
    </row>
    <row r="495" spans="10:10" x14ac:dyDescent="0.2">
      <c r="J495" s="44">
        <v>2315</v>
      </c>
    </row>
    <row r="496" spans="10:10" x14ac:dyDescent="0.2">
      <c r="J496" s="44">
        <v>2316</v>
      </c>
    </row>
    <row r="497" spans="10:10" x14ac:dyDescent="0.2">
      <c r="J497" s="44">
        <v>2317</v>
      </c>
    </row>
    <row r="498" spans="10:10" x14ac:dyDescent="0.2">
      <c r="J498" s="44">
        <v>2318</v>
      </c>
    </row>
    <row r="499" spans="10:10" x14ac:dyDescent="0.2">
      <c r="J499" s="44">
        <v>2319</v>
      </c>
    </row>
    <row r="500" spans="10:10" x14ac:dyDescent="0.2">
      <c r="J500" s="44">
        <v>2320</v>
      </c>
    </row>
    <row r="501" spans="10:10" x14ac:dyDescent="0.2">
      <c r="J501" s="44">
        <v>2321</v>
      </c>
    </row>
    <row r="502" spans="10:10" x14ac:dyDescent="0.2">
      <c r="J502" s="44">
        <v>2322</v>
      </c>
    </row>
    <row r="503" spans="10:10" x14ac:dyDescent="0.2">
      <c r="J503" s="44">
        <v>2323</v>
      </c>
    </row>
    <row r="504" spans="10:10" x14ac:dyDescent="0.2">
      <c r="J504" s="44">
        <v>2324</v>
      </c>
    </row>
    <row r="505" spans="10:10" x14ac:dyDescent="0.2">
      <c r="J505" s="44">
        <v>2325</v>
      </c>
    </row>
    <row r="506" spans="10:10" x14ac:dyDescent="0.2">
      <c r="J506" s="44">
        <v>2326</v>
      </c>
    </row>
    <row r="507" spans="10:10" x14ac:dyDescent="0.2">
      <c r="J507" s="44">
        <v>2327</v>
      </c>
    </row>
    <row r="508" spans="10:10" x14ac:dyDescent="0.2">
      <c r="J508" s="44">
        <v>2328</v>
      </c>
    </row>
    <row r="509" spans="10:10" x14ac:dyDescent="0.2">
      <c r="J509" s="44">
        <v>2329</v>
      </c>
    </row>
    <row r="510" spans="10:10" x14ac:dyDescent="0.2">
      <c r="J510" s="44">
        <v>2330</v>
      </c>
    </row>
    <row r="511" spans="10:10" x14ac:dyDescent="0.2">
      <c r="J511" s="44">
        <v>2331</v>
      </c>
    </row>
    <row r="512" spans="10:10" x14ac:dyDescent="0.2">
      <c r="J512" s="44">
        <v>2332</v>
      </c>
    </row>
    <row r="513" spans="10:10" x14ac:dyDescent="0.2">
      <c r="J513" s="44">
        <v>2333</v>
      </c>
    </row>
    <row r="514" spans="10:10" x14ac:dyDescent="0.2">
      <c r="J514" s="44">
        <v>2334</v>
      </c>
    </row>
    <row r="515" spans="10:10" x14ac:dyDescent="0.2">
      <c r="J515" s="44">
        <v>2335</v>
      </c>
    </row>
    <row r="516" spans="10:10" x14ac:dyDescent="0.2">
      <c r="J516" s="44">
        <v>2336</v>
      </c>
    </row>
    <row r="517" spans="10:10" x14ac:dyDescent="0.2">
      <c r="J517" s="44">
        <v>2337</v>
      </c>
    </row>
    <row r="518" spans="10:10" x14ac:dyDescent="0.2">
      <c r="J518" s="44">
        <v>2338</v>
      </c>
    </row>
    <row r="519" spans="10:10" x14ac:dyDescent="0.2">
      <c r="J519" s="44">
        <v>2339</v>
      </c>
    </row>
    <row r="520" spans="10:10" x14ac:dyDescent="0.2">
      <c r="J520" s="44">
        <v>2340</v>
      </c>
    </row>
    <row r="521" spans="10:10" x14ac:dyDescent="0.2">
      <c r="J521" s="44">
        <v>2341</v>
      </c>
    </row>
    <row r="522" spans="10:10" x14ac:dyDescent="0.2">
      <c r="J522" s="44">
        <v>2342</v>
      </c>
    </row>
    <row r="523" spans="10:10" x14ac:dyDescent="0.2">
      <c r="J523" s="44">
        <v>2343</v>
      </c>
    </row>
    <row r="524" spans="10:10" x14ac:dyDescent="0.2">
      <c r="J524" s="44">
        <v>2344</v>
      </c>
    </row>
    <row r="525" spans="10:10" x14ac:dyDescent="0.2">
      <c r="J525" s="44">
        <v>2345</v>
      </c>
    </row>
    <row r="526" spans="10:10" x14ac:dyDescent="0.2">
      <c r="J526" s="44">
        <v>2346</v>
      </c>
    </row>
    <row r="527" spans="10:10" x14ac:dyDescent="0.2">
      <c r="J527" s="44">
        <v>2347</v>
      </c>
    </row>
    <row r="528" spans="10:10" x14ac:dyDescent="0.2">
      <c r="J528" s="44">
        <v>2348</v>
      </c>
    </row>
    <row r="529" spans="10:10" x14ac:dyDescent="0.2">
      <c r="J529" s="44">
        <v>2349</v>
      </c>
    </row>
    <row r="530" spans="10:10" x14ac:dyDescent="0.2">
      <c r="J530" s="44">
        <v>2350</v>
      </c>
    </row>
    <row r="531" spans="10:10" x14ac:dyDescent="0.2">
      <c r="J531" s="44">
        <v>2351</v>
      </c>
    </row>
    <row r="532" spans="10:10" x14ac:dyDescent="0.2">
      <c r="J532" s="44">
        <v>2352</v>
      </c>
    </row>
    <row r="533" spans="10:10" x14ac:dyDescent="0.2">
      <c r="J533" s="44">
        <v>2353</v>
      </c>
    </row>
    <row r="534" spans="10:10" x14ac:dyDescent="0.2">
      <c r="J534" s="44">
        <v>2354</v>
      </c>
    </row>
    <row r="535" spans="10:10" x14ac:dyDescent="0.2">
      <c r="J535" s="44">
        <v>2355</v>
      </c>
    </row>
    <row r="536" spans="10:10" x14ac:dyDescent="0.2">
      <c r="J536" s="44">
        <v>2356</v>
      </c>
    </row>
    <row r="537" spans="10:10" x14ac:dyDescent="0.2">
      <c r="J537" s="44">
        <v>2357</v>
      </c>
    </row>
    <row r="538" spans="10:10" x14ac:dyDescent="0.2">
      <c r="J538" s="44">
        <v>2358</v>
      </c>
    </row>
    <row r="539" spans="10:10" x14ac:dyDescent="0.2">
      <c r="J539" s="44">
        <v>2359</v>
      </c>
    </row>
    <row r="540" spans="10:10" x14ac:dyDescent="0.2">
      <c r="J540" s="44">
        <v>2360</v>
      </c>
    </row>
    <row r="541" spans="10:10" x14ac:dyDescent="0.2">
      <c r="J541" s="44">
        <v>2361</v>
      </c>
    </row>
    <row r="542" spans="10:10" x14ac:dyDescent="0.2">
      <c r="J542" s="44">
        <v>2362</v>
      </c>
    </row>
    <row r="543" spans="10:10" x14ac:dyDescent="0.2">
      <c r="J543" s="44">
        <v>2363</v>
      </c>
    </row>
    <row r="544" spans="10:10" x14ac:dyDescent="0.2">
      <c r="J544" s="44">
        <v>2364</v>
      </c>
    </row>
    <row r="545" spans="10:10" x14ac:dyDescent="0.2">
      <c r="J545" s="44">
        <v>2365</v>
      </c>
    </row>
    <row r="546" spans="10:10" x14ac:dyDescent="0.2">
      <c r="J546" s="44">
        <v>2366</v>
      </c>
    </row>
    <row r="547" spans="10:10" x14ac:dyDescent="0.2">
      <c r="J547" s="44">
        <v>2367</v>
      </c>
    </row>
    <row r="548" spans="10:10" x14ac:dyDescent="0.2">
      <c r="J548" s="44">
        <v>2368</v>
      </c>
    </row>
    <row r="549" spans="10:10" x14ac:dyDescent="0.2">
      <c r="J549" s="44">
        <v>2369</v>
      </c>
    </row>
    <row r="550" spans="10:10" x14ac:dyDescent="0.2">
      <c r="J550" s="44">
        <v>2370</v>
      </c>
    </row>
    <row r="551" spans="10:10" x14ac:dyDescent="0.2">
      <c r="J551" s="44">
        <v>2371</v>
      </c>
    </row>
    <row r="552" spans="10:10" x14ac:dyDescent="0.2">
      <c r="J552" s="44">
        <v>2372</v>
      </c>
    </row>
    <row r="553" spans="10:10" x14ac:dyDescent="0.2">
      <c r="J553" s="44">
        <v>2373</v>
      </c>
    </row>
    <row r="554" spans="10:10" x14ac:dyDescent="0.2">
      <c r="J554" s="44">
        <v>2374</v>
      </c>
    </row>
    <row r="555" spans="10:10" x14ac:dyDescent="0.2">
      <c r="J555" s="44">
        <v>2375</v>
      </c>
    </row>
    <row r="556" spans="10:10" x14ac:dyDescent="0.2">
      <c r="J556" s="44">
        <v>2376</v>
      </c>
    </row>
    <row r="557" spans="10:10" x14ac:dyDescent="0.2">
      <c r="J557" s="44">
        <v>2377</v>
      </c>
    </row>
    <row r="558" spans="10:10" x14ac:dyDescent="0.2">
      <c r="J558" s="44">
        <v>2378</v>
      </c>
    </row>
    <row r="559" spans="10:10" x14ac:dyDescent="0.2">
      <c r="J559" s="44">
        <v>2379</v>
      </c>
    </row>
    <row r="560" spans="10:10" x14ac:dyDescent="0.2">
      <c r="J560" s="44">
        <v>2380</v>
      </c>
    </row>
    <row r="561" spans="10:10" x14ac:dyDescent="0.2">
      <c r="J561" s="44">
        <v>2381</v>
      </c>
    </row>
    <row r="562" spans="10:10" x14ac:dyDescent="0.2">
      <c r="J562" s="44">
        <v>2382</v>
      </c>
    </row>
    <row r="563" spans="10:10" x14ac:dyDescent="0.2">
      <c r="J563" s="44">
        <v>2383</v>
      </c>
    </row>
    <row r="564" spans="10:10" x14ac:dyDescent="0.2">
      <c r="J564" s="44">
        <v>2384</v>
      </c>
    </row>
    <row r="565" spans="10:10" x14ac:dyDescent="0.2">
      <c r="J565" s="44">
        <v>2385</v>
      </c>
    </row>
    <row r="566" spans="10:10" x14ac:dyDescent="0.2">
      <c r="J566" s="44">
        <v>2386</v>
      </c>
    </row>
    <row r="567" spans="10:10" x14ac:dyDescent="0.2">
      <c r="J567" s="44">
        <v>2387</v>
      </c>
    </row>
    <row r="568" spans="10:10" x14ac:dyDescent="0.2">
      <c r="J568" s="44">
        <v>2388</v>
      </c>
    </row>
    <row r="569" spans="10:10" x14ac:dyDescent="0.2">
      <c r="J569" s="44">
        <v>2389</v>
      </c>
    </row>
    <row r="570" spans="10:10" x14ac:dyDescent="0.2">
      <c r="J570" s="44">
        <v>2390</v>
      </c>
    </row>
    <row r="571" spans="10:10" x14ac:dyDescent="0.2">
      <c r="J571" s="44">
        <v>2391</v>
      </c>
    </row>
    <row r="572" spans="10:10" x14ac:dyDescent="0.2">
      <c r="J572" s="44">
        <v>2392</v>
      </c>
    </row>
    <row r="573" spans="10:10" x14ac:dyDescent="0.2">
      <c r="J573" s="44">
        <v>2393</v>
      </c>
    </row>
    <row r="574" spans="10:10" x14ac:dyDescent="0.2">
      <c r="J574" s="44">
        <v>2394</v>
      </c>
    </row>
    <row r="575" spans="10:10" x14ac:dyDescent="0.2">
      <c r="J575" s="44">
        <v>2395</v>
      </c>
    </row>
    <row r="576" spans="10:10" x14ac:dyDescent="0.2">
      <c r="J576" s="44">
        <v>2396</v>
      </c>
    </row>
    <row r="577" spans="10:10" x14ac:dyDescent="0.2">
      <c r="J577" s="44">
        <v>2397</v>
      </c>
    </row>
    <row r="578" spans="10:10" x14ac:dyDescent="0.2">
      <c r="J578" s="44">
        <v>2398</v>
      </c>
    </row>
    <row r="579" spans="10:10" x14ac:dyDescent="0.2">
      <c r="J579" s="44">
        <v>2399</v>
      </c>
    </row>
    <row r="580" spans="10:10" x14ac:dyDescent="0.2">
      <c r="J580" s="44">
        <v>2400</v>
      </c>
    </row>
  </sheetData>
  <sheetProtection password="C7B9" sheet="1" objects="1" scenarios="1" selectLockedCells="1"/>
  <mergeCells count="299">
    <mergeCell ref="N6:Q6"/>
    <mergeCell ref="R6:S6"/>
    <mergeCell ref="R8:S8"/>
    <mergeCell ref="R10:S10"/>
    <mergeCell ref="W6:X16"/>
    <mergeCell ref="N21:O21"/>
    <mergeCell ref="Q21:S21"/>
    <mergeCell ref="U21:X21"/>
    <mergeCell ref="Z21:AA21"/>
    <mergeCell ref="N25:O26"/>
    <mergeCell ref="Q25:S26"/>
    <mergeCell ref="AN25:AT26"/>
    <mergeCell ref="AC25:AD26"/>
    <mergeCell ref="AF25:AL26"/>
    <mergeCell ref="R12:S12"/>
    <mergeCell ref="R14:S14"/>
    <mergeCell ref="R16:S16"/>
    <mergeCell ref="U25:X26"/>
    <mergeCell ref="Z25:AA26"/>
    <mergeCell ref="N23:AT23"/>
    <mergeCell ref="AF21:AL21"/>
    <mergeCell ref="AN21:AT21"/>
    <mergeCell ref="AC21:AD21"/>
    <mergeCell ref="N29:O29"/>
    <mergeCell ref="Q29:S29"/>
    <mergeCell ref="U29:X29"/>
    <mergeCell ref="Z29:AA29"/>
    <mergeCell ref="AK27:AL28"/>
    <mergeCell ref="AC29:AD29"/>
    <mergeCell ref="AF29:AL29"/>
    <mergeCell ref="U27:W27"/>
    <mergeCell ref="AN29:AT29"/>
    <mergeCell ref="AS27:AT28"/>
    <mergeCell ref="Q28:R28"/>
    <mergeCell ref="AF28:AJ28"/>
    <mergeCell ref="AN28:AR28"/>
    <mergeCell ref="X27:X28"/>
    <mergeCell ref="AA27:AA28"/>
    <mergeCell ref="AD27:AD28"/>
    <mergeCell ref="S27:S28"/>
    <mergeCell ref="U28:W28"/>
    <mergeCell ref="AN27:AR27"/>
    <mergeCell ref="O27:O28"/>
    <mergeCell ref="AF27:AJ27"/>
    <mergeCell ref="Q27:R27"/>
    <mergeCell ref="N31:O31"/>
    <mergeCell ref="N32:O32"/>
    <mergeCell ref="Q32:S32"/>
    <mergeCell ref="U32:X32"/>
    <mergeCell ref="N30:O30"/>
    <mergeCell ref="Q30:S30"/>
    <mergeCell ref="U30:X30"/>
    <mergeCell ref="O34:O35"/>
    <mergeCell ref="AN30:AT30"/>
    <mergeCell ref="AF31:AL31"/>
    <mergeCell ref="AN31:AT31"/>
    <mergeCell ref="AF32:AL32"/>
    <mergeCell ref="AN32:AT32"/>
    <mergeCell ref="Z30:AA30"/>
    <mergeCell ref="AC30:AD30"/>
    <mergeCell ref="AF30:AL30"/>
    <mergeCell ref="N33:O33"/>
    <mergeCell ref="Z33:AA33"/>
    <mergeCell ref="AA34:AA35"/>
    <mergeCell ref="Q34:R34"/>
    <mergeCell ref="S34:S35"/>
    <mergeCell ref="X34:X35"/>
    <mergeCell ref="U34:W34"/>
    <mergeCell ref="AC31:AD31"/>
    <mergeCell ref="Q31:S31"/>
    <mergeCell ref="U31:X31"/>
    <mergeCell ref="Z31:AA31"/>
    <mergeCell ref="AC32:AD32"/>
    <mergeCell ref="Q35:R35"/>
    <mergeCell ref="Z32:AA32"/>
    <mergeCell ref="Q33:S33"/>
    <mergeCell ref="U33:X33"/>
    <mergeCell ref="U35:W35"/>
    <mergeCell ref="AF33:AL33"/>
    <mergeCell ref="AN33:AT33"/>
    <mergeCell ref="AD34:AD35"/>
    <mergeCell ref="AF35:AJ35"/>
    <mergeCell ref="AN35:AR35"/>
    <mergeCell ref="AF34:AJ34"/>
    <mergeCell ref="AK34:AL35"/>
    <mergeCell ref="AN34:AR34"/>
    <mergeCell ref="AS34:AT35"/>
    <mergeCell ref="AC33:AD33"/>
    <mergeCell ref="AC37:AD37"/>
    <mergeCell ref="AN37:AT37"/>
    <mergeCell ref="N36:O36"/>
    <mergeCell ref="Q36:S36"/>
    <mergeCell ref="U36:X36"/>
    <mergeCell ref="Z36:AA36"/>
    <mergeCell ref="U40:X40"/>
    <mergeCell ref="U42:W42"/>
    <mergeCell ref="N38:O38"/>
    <mergeCell ref="AC36:AD36"/>
    <mergeCell ref="AN36:AT36"/>
    <mergeCell ref="N37:O37"/>
    <mergeCell ref="Q37:S37"/>
    <mergeCell ref="U37:X37"/>
    <mergeCell ref="Z37:AA37"/>
    <mergeCell ref="AN39:AT39"/>
    <mergeCell ref="AC38:AD38"/>
    <mergeCell ref="AD41:AD42"/>
    <mergeCell ref="AF42:AJ42"/>
    <mergeCell ref="N39:O39"/>
    <mergeCell ref="Q39:S39"/>
    <mergeCell ref="U39:X39"/>
    <mergeCell ref="Z39:AA39"/>
    <mergeCell ref="N40:O40"/>
    <mergeCell ref="Q38:S38"/>
    <mergeCell ref="U38:X38"/>
    <mergeCell ref="Z38:AA38"/>
    <mergeCell ref="AN40:AT40"/>
    <mergeCell ref="Z40:AA40"/>
    <mergeCell ref="AA41:AA42"/>
    <mergeCell ref="AF38:AL38"/>
    <mergeCell ref="AN38:AT38"/>
    <mergeCell ref="AC39:AD39"/>
    <mergeCell ref="AF39:AL39"/>
    <mergeCell ref="X41:X42"/>
    <mergeCell ref="U41:W41"/>
    <mergeCell ref="Q42:R42"/>
    <mergeCell ref="AN42:AR42"/>
    <mergeCell ref="AF41:AJ41"/>
    <mergeCell ref="AK41:AL42"/>
    <mergeCell ref="AN41:AR41"/>
    <mergeCell ref="N43:O43"/>
    <mergeCell ref="Q43:S43"/>
    <mergeCell ref="U43:X43"/>
    <mergeCell ref="Z43:AA43"/>
    <mergeCell ref="AS41:AT42"/>
    <mergeCell ref="AC40:AD40"/>
    <mergeCell ref="AF40:AL40"/>
    <mergeCell ref="O41:O42"/>
    <mergeCell ref="Q41:R41"/>
    <mergeCell ref="S41:S42"/>
    <mergeCell ref="AC43:AD43"/>
    <mergeCell ref="AF43:AL43"/>
    <mergeCell ref="AN43:AT43"/>
    <mergeCell ref="Q40:S40"/>
    <mergeCell ref="AN44:AT44"/>
    <mergeCell ref="AN45:AT45"/>
    <mergeCell ref="N46:O46"/>
    <mergeCell ref="Q46:S46"/>
    <mergeCell ref="U46:X46"/>
    <mergeCell ref="Z46:AA46"/>
    <mergeCell ref="AC46:AD46"/>
    <mergeCell ref="AF46:AL46"/>
    <mergeCell ref="AN46:AT46"/>
    <mergeCell ref="N45:O45"/>
    <mergeCell ref="AF45:AL45"/>
    <mergeCell ref="AC45:AD45"/>
    <mergeCell ref="Q45:S45"/>
    <mergeCell ref="U45:X45"/>
    <mergeCell ref="Z45:AA45"/>
    <mergeCell ref="N44:O44"/>
    <mergeCell ref="Q44:S44"/>
    <mergeCell ref="U44:X44"/>
    <mergeCell ref="Z44:AA44"/>
    <mergeCell ref="AC44:AD44"/>
    <mergeCell ref="AF44:AL44"/>
    <mergeCell ref="O48:O49"/>
    <mergeCell ref="Q48:R48"/>
    <mergeCell ref="S48:S49"/>
    <mergeCell ref="X48:X49"/>
    <mergeCell ref="Q49:R49"/>
    <mergeCell ref="N47:O47"/>
    <mergeCell ref="Q47:S47"/>
    <mergeCell ref="U47:X47"/>
    <mergeCell ref="AN47:AT47"/>
    <mergeCell ref="AD48:AD49"/>
    <mergeCell ref="AF49:AJ49"/>
    <mergeCell ref="AN49:AR49"/>
    <mergeCell ref="AF48:AJ48"/>
    <mergeCell ref="AK48:AL49"/>
    <mergeCell ref="AN48:AR48"/>
    <mergeCell ref="AS48:AT49"/>
    <mergeCell ref="AA48:AA49"/>
    <mergeCell ref="Z47:AA47"/>
    <mergeCell ref="AC47:AD47"/>
    <mergeCell ref="AF47:AL47"/>
    <mergeCell ref="AC50:AD50"/>
    <mergeCell ref="AF50:AL50"/>
    <mergeCell ref="AN50:AT50"/>
    <mergeCell ref="N51:O51"/>
    <mergeCell ref="Q51:S51"/>
    <mergeCell ref="U51:X51"/>
    <mergeCell ref="Z51:AA51"/>
    <mergeCell ref="AC51:AD51"/>
    <mergeCell ref="AF51:AL51"/>
    <mergeCell ref="AN51:AT51"/>
    <mergeCell ref="N50:O50"/>
    <mergeCell ref="Q50:S50"/>
    <mergeCell ref="U50:X50"/>
    <mergeCell ref="Z50:AA50"/>
    <mergeCell ref="AF52:AL52"/>
    <mergeCell ref="AC52:AD52"/>
    <mergeCell ref="U52:X52"/>
    <mergeCell ref="Z52:AA52"/>
    <mergeCell ref="AN54:AT54"/>
    <mergeCell ref="AD55:AD56"/>
    <mergeCell ref="AF56:AJ56"/>
    <mergeCell ref="AN56:AR56"/>
    <mergeCell ref="AF55:AJ55"/>
    <mergeCell ref="AK55:AL56"/>
    <mergeCell ref="AN55:AR55"/>
    <mergeCell ref="AS55:AT56"/>
    <mergeCell ref="AC54:AD54"/>
    <mergeCell ref="AF54:AL54"/>
    <mergeCell ref="AN52:AT52"/>
    <mergeCell ref="U53:X53"/>
    <mergeCell ref="Z53:AA53"/>
    <mergeCell ref="AC53:AD53"/>
    <mergeCell ref="AF53:AL53"/>
    <mergeCell ref="AN53:AT53"/>
    <mergeCell ref="Z54:AA54"/>
    <mergeCell ref="Z58:AA58"/>
    <mergeCell ref="Z60:AA60"/>
    <mergeCell ref="AC57:AD57"/>
    <mergeCell ref="AC60:AD60"/>
    <mergeCell ref="Z57:AA57"/>
    <mergeCell ref="AF57:AL57"/>
    <mergeCell ref="AN60:AT60"/>
    <mergeCell ref="AF61:AL61"/>
    <mergeCell ref="AC61:AD61"/>
    <mergeCell ref="AF60:AL60"/>
    <mergeCell ref="AN62:AT62"/>
    <mergeCell ref="AF62:AL62"/>
    <mergeCell ref="AN61:AT61"/>
    <mergeCell ref="AN57:AT57"/>
    <mergeCell ref="AC59:AD59"/>
    <mergeCell ref="AF59:AL59"/>
    <mergeCell ref="AN59:AT59"/>
    <mergeCell ref="AC58:AD58"/>
    <mergeCell ref="AF58:AL58"/>
    <mergeCell ref="AN58:AT58"/>
    <mergeCell ref="U62:W62"/>
    <mergeCell ref="Z64:AD64"/>
    <mergeCell ref="Z63:AD63"/>
    <mergeCell ref="S62:S63"/>
    <mergeCell ref="X62:X63"/>
    <mergeCell ref="N59:O59"/>
    <mergeCell ref="Q59:S59"/>
    <mergeCell ref="U59:X59"/>
    <mergeCell ref="Z59:AA59"/>
    <mergeCell ref="N60:O60"/>
    <mergeCell ref="Q60:S60"/>
    <mergeCell ref="U60:X60"/>
    <mergeCell ref="L75:R75"/>
    <mergeCell ref="N69:O69"/>
    <mergeCell ref="Q69:S69"/>
    <mergeCell ref="U69:X69"/>
    <mergeCell ref="N68:O68"/>
    <mergeCell ref="Q68:S68"/>
    <mergeCell ref="U68:X68"/>
    <mergeCell ref="U48:W48"/>
    <mergeCell ref="U49:W49"/>
    <mergeCell ref="N58:O58"/>
    <mergeCell ref="Q58:S58"/>
    <mergeCell ref="N54:O54"/>
    <mergeCell ref="Q54:S54"/>
    <mergeCell ref="U54:X54"/>
    <mergeCell ref="U63:W63"/>
    <mergeCell ref="Q66:S66"/>
    <mergeCell ref="U66:X66"/>
    <mergeCell ref="O62:O63"/>
    <mergeCell ref="N61:O61"/>
    <mergeCell ref="Q61:S61"/>
    <mergeCell ref="U61:X61"/>
    <mergeCell ref="X55:X56"/>
    <mergeCell ref="N53:O53"/>
    <mergeCell ref="N52:O52"/>
    <mergeCell ref="Z69:AD69"/>
    <mergeCell ref="Z65:AD65"/>
    <mergeCell ref="Z66:AD66"/>
    <mergeCell ref="Z61:AA61"/>
    <mergeCell ref="Z62:AD62"/>
    <mergeCell ref="U57:X57"/>
    <mergeCell ref="O55:O56"/>
    <mergeCell ref="Q55:R55"/>
    <mergeCell ref="S55:S56"/>
    <mergeCell ref="U55:W55"/>
    <mergeCell ref="Q56:R56"/>
    <mergeCell ref="U56:W56"/>
    <mergeCell ref="U58:X58"/>
    <mergeCell ref="Q64:S64"/>
    <mergeCell ref="Q63:R63"/>
    <mergeCell ref="Q62:R62"/>
    <mergeCell ref="N57:O57"/>
    <mergeCell ref="Q57:S57"/>
    <mergeCell ref="AA55:AA56"/>
    <mergeCell ref="Q67:S67"/>
    <mergeCell ref="U67:X67"/>
    <mergeCell ref="Q65:S65"/>
    <mergeCell ref="U65:X65"/>
    <mergeCell ref="U64:X64"/>
  </mergeCells>
  <phoneticPr fontId="1" type="noConversion"/>
  <conditionalFormatting sqref="N27:N28 Q27:R28 U27:W28 Z27:Z28 AC27:AC28 AF27:AJ28 AN27:AR28 N29:O32 Q29:S32 U29:X32 Z29:AA32 AC29:AD32 AF29:AL32 AN29:AT32 N34:N35 Q34:R35 U34:W35 Z34:Z35 AC34:AC35 AF34:AJ35 AN34:AR35 N36:O39 Q36:S39 U36:X39 Z36:AA39 AC36:AD39 AF36:AL39 AN36:AT39 N41:N42 Q41:R42 U41:W42 Z41:Z42 AC41:AC42 AF41:AJ42 AN41:AR42 N43:O46 Q43:Q46 U43:X46 Z43:AA46 AC43:AD46 AF43:AL46 AN43:AT46 R44:S46 N48:N49 Q48:R49 U48:W49 Z48:Z49 AC48:AC49 AF48:AJ49 AN48:AR49 N50:O53 Q50:S53 U50:X53 Z50:AA53 AC50:AD53 AF50:AL53 AN50:AT53 N55:N56 Q55:R56 U55:W56 Z55:Z56 AC55:AC56 AF55:AJ56 AN55:AR56 N57:O60 Q57:S60 U57:X60 Z57:AA60 AC57:AD60 AF57:AL60 AN57:AT60 N62:N63 Q62:R63 U62:W63 N64:O68 Q64:S68 U64:X68 Z67:AD68">
    <cfRule type="expression" dxfId="17" priority="10" stopIfTrue="1">
      <formula>$R$16="No"</formula>
    </cfRule>
  </conditionalFormatting>
  <conditionalFormatting sqref="N25:O26 Q25:S26 U25:X26 Z25:AA26 AC25:AD26 AF25:AL26 AN25:AT26">
    <cfRule type="expression" dxfId="16" priority="18" stopIfTrue="1">
      <formula>OR(selectedColor="",selectedColor=$B$93,selectedColor=$C$93,selectedColor=$D$93)</formula>
    </cfRule>
    <cfRule type="expression" dxfId="15" priority="19" stopIfTrue="1">
      <formula>OR(selectedColor=$B$94,selectedColor=$C$94,selectedColor=$D$94)</formula>
    </cfRule>
    <cfRule type="expression" dxfId="14" priority="20" stopIfTrue="1">
      <formula>OR(selectedColor=$B$95,selectedColor=$C$95,selectedColor=$D$95)</formula>
    </cfRule>
  </conditionalFormatting>
  <conditionalFormatting sqref="N33:O33 Q33:S33 U33:X33 Z33:AA33 AC33:AD33 AF33:AL33 AN33:AT33 N40:O40 Q40:S40 U40:X40 Z40:AA40 AC40:AD40 AF40:AL40 AN40:AT40 N47:O47 Q47:S47 U47:X47 Z47:AA47 AC47:AD47 AF47:AL47 AN47:AT47 N54:O54 Q54:S54 U54:X54 Z54:AA54 AC54:AD54 AF54:AL54 AN54:AT54 N61:O61 Q61:S61 U61:X61 Z61:AA61 AC61:AD61 AF61:AL61 AN61:AT61 Q69:S69 U69:X69">
    <cfRule type="expression" priority="11" stopIfTrue="1">
      <formula>OR($R$16="",$R$16="Yes")</formula>
    </cfRule>
    <cfRule type="expression" dxfId="13" priority="12" stopIfTrue="1">
      <formula>$R$16="No"</formula>
    </cfRule>
  </conditionalFormatting>
  <conditionalFormatting sqref="N64:O68 Z67:AD69 N27:N28 Q27:R28 U27:W28 Z27:Z28 AC27:AC28 AF27:AJ28 AN27:AR28 N29:O32 Q29:S32 U29:X32 Z29:AA32 AC29:AD32 AF29:AL32 AN29:AT32 N34:N35 Q34:R35 U34:W35 Z34:Z35 AC34:AC35 AF34:AJ35 AN34:AR35 N36:O39 Q36:S39 U36:X39 Z36:AA39 AC36:AD39 AF36:AL39 AN36:AT39 N41:N42 Q41:R42 U41:W42 Z41:Z42 AC41:AC42 AF41:AJ42 AN41:AR42 N43:O46 Q43:Q46 U43:X46 Z43:AA46 AC43:AD46 AF43:AL46 AN43:AT46 R44:S46 N48:N49 Q48:R49 U48:W49 Z48:Z49 AC48:AC49 AF48:AJ49 AN48:AR49 N50:O53 Q50:S53 U50:X53 Z50:AA53 AC50:AD53 AF50:AL53 AN50:AT53 N55:N56 Q55:R56 U55:W56 Z55:Z56 AC55:AC56 AF55:AJ56 AN55:AR56 N57:O60 Q57:S60 U57:X60 Z57:AA60 AC57:AD60 AF57:AL60 AN57:AT60 N62:N63 Q62:R63 U62:W63 Q64:S68 U64:X68">
    <cfRule type="expression" dxfId="12" priority="9" stopIfTrue="1">
      <formula>OR($R$16="",$R$16="Yes")</formula>
    </cfRule>
  </conditionalFormatting>
  <conditionalFormatting sqref="N68:O69">
    <cfRule type="expression" priority="3" stopIfTrue="1">
      <formula>OR($R$16="",$R$16="Yes")</formula>
    </cfRule>
    <cfRule type="expression" dxfId="11" priority="4" stopIfTrue="1">
      <formula>$R$16="No"</formula>
    </cfRule>
  </conditionalFormatting>
  <conditionalFormatting sqref="N23:AT23">
    <cfRule type="expression" dxfId="10" priority="7" stopIfTrue="1">
      <formula>OR(selectedColor="",selectedColor="Green")</formula>
    </cfRule>
    <cfRule type="expression" dxfId="9" priority="8" stopIfTrue="1">
      <formula>selectedColor="Gray"</formula>
    </cfRule>
  </conditionalFormatting>
  <conditionalFormatting sqref="O27:O28 S27:S28 X27:X28 AA27:AA28 AD27:AD28 AK27:AL28 AS27:AT28 O34:O35 S34:S35 X34:X35 AA34:AA35 AD34:AD35 AK34:AL35 AS34:AT35 O41:O42 S41:S42 X41:X42 AA41:AA42 AD41:AD42 AK41:AL42 AS41:AT42 O48:O49 S48:S49 X48:X49 AA48:AA49 AD48:AD49 AK48:AL49 AS48:AT49 O55:O56 S55:S56 X55:X56 AA55:AA56 AD55:AD56 AK55:AL56 AS55:AT56 O62:O63 S62:S63 X62:X63 AF64:AL69 AN64:AT69">
    <cfRule type="expression" dxfId="8" priority="15" stopIfTrue="1">
      <formula>OR(selectedColor="",selectedColor=$B$93,selectedColor=$C$93,selectedColor=$D$93)</formula>
    </cfRule>
    <cfRule type="expression" dxfId="7" priority="16" stopIfTrue="1">
      <formula>OR(selectedColor=$B$94,selectedColor=$C$94,selectedColor=$D$94)</formula>
    </cfRule>
    <cfRule type="expression" dxfId="6" priority="17" stopIfTrue="1">
      <formula>OR(selectedColor=$B$95,selectedColor=$C$95,selectedColor=$D$95)</formula>
    </cfRule>
  </conditionalFormatting>
  <conditionalFormatting sqref="Z62:AD68">
    <cfRule type="expression" dxfId="5" priority="1" stopIfTrue="1">
      <formula>OR($R$16="",$R$16="Yes")</formula>
    </cfRule>
    <cfRule type="expression" dxfId="4" priority="2" stopIfTrue="1">
      <formula>$R$16="No"</formula>
    </cfRule>
  </conditionalFormatting>
  <conditionalFormatting sqref="Z69:AD69">
    <cfRule type="expression" dxfId="3" priority="14" stopIfTrue="1">
      <formula>$R$16="No"</formula>
    </cfRule>
  </conditionalFormatting>
  <conditionalFormatting sqref="AF62:AL62 AN62:AT62">
    <cfRule type="expression" dxfId="2" priority="21" stopIfTrue="1">
      <formula>OR(selectedColor="",selectedColor=$B$93,selectedColor=$C$93,selectedColor=$D$93)</formula>
    </cfRule>
    <cfRule type="expression" dxfId="1" priority="22" stopIfTrue="1">
      <formula>OR(selectedColor=$B$94,selectedColor=$C$94,selectedColor=$D$94)</formula>
    </cfRule>
    <cfRule type="expression" dxfId="0" priority="23" stopIfTrue="1">
      <formula>OR(selectedColor=$B$95,selectedColor=$C$95,selectedColor=$D$95)</formula>
    </cfRule>
  </conditionalFormatting>
  <dataValidations count="6">
    <dataValidation type="list" showInputMessage="1" showErrorMessage="1" errorTitle="Invalid Selection" error="Please make an appropriate selection from the list" sqref="R16:S16" xr:uid="{00000000-0002-0000-0000-000000000000}">
      <formula1>"Yes,No"</formula1>
    </dataValidation>
    <dataValidation type="list" showInputMessage="1" showErrorMessage="1" errorTitle="Invalid Selection" error="Please make an appropriate selection from the list" sqref="R14:S14" xr:uid="{00000000-0002-0000-0000-000001000000}">
      <formula1>IF(selectedLang&lt;&gt;"",INDIRECT("color_"&amp;selectedLang),"Green")</formula1>
    </dataValidation>
    <dataValidation type="list" showInputMessage="1" showErrorMessage="1" errorTitle="Invalid Selection" error="Please make an appropriate selection from the list" sqref="R12:S12" xr:uid="{00000000-0002-0000-0000-000002000000}">
      <formula1>IF(selectedLang&lt;&gt;"",INDIRECT("startDay_"&amp;selectedLang),"Sunday")</formula1>
    </dataValidation>
    <dataValidation type="list" showInputMessage="1" showErrorMessage="1" errorTitle="Invalid Selection" error="Please make an appropriate selection from the list" sqref="R10:S10" xr:uid="{00000000-0002-0000-0000-000003000000}">
      <formula1>IF(selectedLang&lt;&gt;"",INDIRECT("months_"&amp;selectedLang),"January")</formula1>
    </dataValidation>
    <dataValidation type="list" showInputMessage="1" showErrorMessage="1" errorTitle="Invalid Selection" error="Please make an appropriate selection from the list" sqref="R8:S8" xr:uid="{00000000-0002-0000-0000-000004000000}">
      <formula1>calYears</formula1>
    </dataValidation>
    <dataValidation type="list" showInputMessage="1" showErrorMessage="1" errorTitle="Invalid Selection" error="Please make an appropriate selection from the list" sqref="R6:S6" xr:uid="{00000000-0002-0000-0000-000005000000}">
      <formula1>calLanguage</formula1>
    </dataValidation>
  </dataValidations>
  <pageMargins left="0.2" right="0.2" top="0.35" bottom="0.45" header="0.25" footer="0.25"/>
  <pageSetup orientation="landscape" blackAndWhite="1" horizontalDpi="4294967293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27</vt:i4>
      </vt:variant>
    </vt:vector>
  </HeadingPairs>
  <TitlesOfParts>
    <vt:vector size="28" baseType="lpstr">
      <vt:lpstr>Ultimate_Calendar</vt:lpstr>
      <vt:lpstr>allMonths</vt:lpstr>
      <vt:lpstr>Ultimate_Calendar!calLanguage</vt:lpstr>
      <vt:lpstr>Ultimate_Calendar!calYears</vt:lpstr>
      <vt:lpstr>Ultimate_Calendar!color_EN</vt:lpstr>
      <vt:lpstr>Ultimate_Calendar!color_FR</vt:lpstr>
      <vt:lpstr>Ultimate_Calendar!color_SP</vt:lpstr>
      <vt:lpstr>dayNum</vt:lpstr>
      <vt:lpstr>Ultimate_Calendar!dayOfWeek_EN</vt:lpstr>
      <vt:lpstr>Ultimate_Calendar!dayOfWeek_FR</vt:lpstr>
      <vt:lpstr>Ultimate_Calendar!dayOfWeek_SP</vt:lpstr>
      <vt:lpstr>Ultimate_Calendar!daysOfWeek</vt:lpstr>
      <vt:lpstr>Ultimate_Calendar!months_EN</vt:lpstr>
      <vt:lpstr>Ultimate_Calendar!months_FR</vt:lpstr>
      <vt:lpstr>Ultimate_Calendar!months_SP</vt:lpstr>
      <vt:lpstr>monthTitle</vt:lpstr>
      <vt:lpstr>Ultimate_Calendar!Print_Area</vt:lpstr>
      <vt:lpstr>Ultimate_Calendar!selectedColor</vt:lpstr>
      <vt:lpstr>Ultimate_Calendar!selectedMonth</vt:lpstr>
      <vt:lpstr>Ultimate_Calendar!selectedShowLines</vt:lpstr>
      <vt:lpstr>Ultimate_Calendar!selectedStartDay</vt:lpstr>
      <vt:lpstr>Ultimate_Calendar!selectedYear</vt:lpstr>
      <vt:lpstr>shortDays_EN</vt:lpstr>
      <vt:lpstr>shortDays_FR</vt:lpstr>
      <vt:lpstr>shortDays_SP</vt:lpstr>
      <vt:lpstr>Ultimate_Calendar!startDay_EN</vt:lpstr>
      <vt:lpstr>Ultimate_Calendar!startDay_FR</vt:lpstr>
      <vt:lpstr>Ultimate_Calendar!startDay_SP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Jim Powers</dc:creator>
  <cp:keywords/>
  <dc:description/>
  <cp:lastModifiedBy>WG Grinders</cp:lastModifiedBy>
  <cp:revision/>
  <cp:lastPrinted>2024-10-14T22:55:50Z</cp:lastPrinted>
  <dcterms:created xsi:type="dcterms:W3CDTF">2012-07-22T15:12:31Z</dcterms:created>
  <dcterms:modified xsi:type="dcterms:W3CDTF">2025-01-17T14:02:33Z</dcterms:modified>
  <cp:category/>
  <cp:contentStatus/>
</cp:coreProperties>
</file>